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Расчёт" sheetId="1" r:id="rId1"/>
    <sheet name="Уровень шума" sheetId="2" r:id="rId2"/>
    <sheet name="Методика расчёта" sheetId="4" r:id="rId3"/>
    <sheet name="Расстановка оповещателей" sheetId="5" r:id="rId4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1"/>
  <c r="M16"/>
  <c r="M8"/>
  <c r="M26" l="1"/>
  <c r="AG20" l="1"/>
  <c r="AG14"/>
  <c r="AG8"/>
  <c r="AG22" s="1"/>
  <c r="AG24" s="1"/>
  <c r="AG26" l="1"/>
  <c r="M18"/>
  <c r="M36" s="1"/>
  <c r="M38" s="1"/>
  <c r="M28" l="1"/>
  <c r="M30"/>
  <c r="M32" s="1"/>
  <c r="M34"/>
  <c r="O28" l="1"/>
</calcChain>
</file>

<file path=xl/sharedStrings.xml><?xml version="1.0" encoding="utf-8"?>
<sst xmlns="http://schemas.openxmlformats.org/spreadsheetml/2006/main" count="158" uniqueCount="106">
  <si>
    <t>№ п.п.</t>
  </si>
  <si>
    <t>Назначение помещений</t>
  </si>
  <si>
    <t>Уровень звука постоянного шума, дБА</t>
  </si>
  <si>
    <t>Нормативный документ</t>
  </si>
  <si>
    <t>Учебные заведения:</t>
  </si>
  <si>
    <t>1.1</t>
  </si>
  <si>
    <t>классные помещения, учебные кабинеты, аудитории учебных заведений, конференцзалы, читальные залы библиотеки</t>
  </si>
  <si>
    <t>ГОСТ 12.1.036-81</t>
  </si>
  <si>
    <t>Административные здания:</t>
  </si>
  <si>
    <t>2.1</t>
  </si>
  <si>
    <t>помещения офисов, рабочие помещения, кабинеты в административных зданиях, конструкторских, проектных и научно-исследовательских организациях</t>
  </si>
  <si>
    <t>Предприятия торговли:</t>
  </si>
  <si>
    <t>3.1</t>
  </si>
  <si>
    <t>торговые залы</t>
  </si>
  <si>
    <t>Медицинские учреждения:</t>
  </si>
  <si>
    <t>4.1</t>
  </si>
  <si>
    <t>кабинеты врачей</t>
  </si>
  <si>
    <t>4.2</t>
  </si>
  <si>
    <t>палаты больниц и санаториев</t>
  </si>
  <si>
    <t>Вокзалы и аэропорты:</t>
  </si>
  <si>
    <t>5.1</t>
  </si>
  <si>
    <t xml:space="preserve">пассажирские залы </t>
  </si>
  <si>
    <t>Производство</t>
  </si>
  <si>
    <t>зависит от конкретного производстводственного процесса</t>
  </si>
  <si>
    <t>Развлекательные и спортивные сооружения:</t>
  </si>
  <si>
    <t>7.1</t>
  </si>
  <si>
    <t>спортивные залы</t>
  </si>
  <si>
    <t>7.2</t>
  </si>
  <si>
    <t>зрительные залы клубов и кинотеатров</t>
  </si>
  <si>
    <t>7.3</t>
  </si>
  <si>
    <t>фойе театров и кино театров</t>
  </si>
  <si>
    <t>Предприятия общественного питания:</t>
  </si>
  <si>
    <t>8.1</t>
  </si>
  <si>
    <t>залы кафе, ресторанов, столовых</t>
  </si>
  <si>
    <t>Жилые помещения:</t>
  </si>
  <si>
    <t>9.1</t>
  </si>
  <si>
    <t>квартиры, дома отдыха, пансионаты, дома-интернаты для престарелых и инвалидов, спальные помещения в детских дошкольных учреждениях, спальных помещениях школ-интернатов</t>
  </si>
  <si>
    <t>9.2</t>
  </si>
  <si>
    <t>гостиницы и общежития</t>
  </si>
  <si>
    <t>9.3</t>
  </si>
  <si>
    <t>холлы гостиниц, общежитий и учреждений отдыха</t>
  </si>
  <si>
    <t>Культовые здания</t>
  </si>
  <si>
    <t>Уличные территории</t>
  </si>
  <si>
    <t>11.1</t>
  </si>
  <si>
    <t>непосредственно прилегающие к зданиям больниц и санаториевв городской местности</t>
  </si>
  <si>
    <t>СН 2.2.4/2.1.8.562-96</t>
  </si>
  <si>
    <t>11.2</t>
  </si>
  <si>
    <t>непосредственно прилегающие к жилым домам, зданиям поликлиник, зданиям амбулаторий, диспансеров, домов отдыха, пансионатов, домов-интернатов для престарелых и инвалидов, детских дошкольных учреждений, школ и других учебных заведений, библиотек</t>
  </si>
  <si>
    <t>11.3</t>
  </si>
  <si>
    <t>непосредственно прилегающие к зданиям гостиниц и общежитий</t>
  </si>
  <si>
    <t>11.4</t>
  </si>
  <si>
    <t>площадки отдыха на территории больниц и санаториев</t>
  </si>
  <si>
    <t>11.5</t>
  </si>
  <si>
    <t>площадки отдыха на территории микрорайонов и групп жилых домов, домов отдыха, пансионатов, домов-интернатов для престарелых и инвалидов, площадки детских дошкольных учреждений, школ и др. учебных заведений</t>
  </si>
  <si>
    <t xml:space="preserve"> Установите уровень постоянного фонового шума</t>
  </si>
  <si>
    <t>дБ</t>
  </si>
  <si>
    <t>Высота потолка</t>
  </si>
  <si>
    <t>м</t>
  </si>
  <si>
    <t>Длина помещения</t>
  </si>
  <si>
    <t>Ширина помещения</t>
  </si>
  <si>
    <t>Площадь помещения</t>
  </si>
  <si>
    <t>Дистанция от оповещателя до слушателя</t>
  </si>
  <si>
    <t>Мощность оповещателя</t>
  </si>
  <si>
    <t>Вт</t>
  </si>
  <si>
    <t>Чувствительность оповещателя</t>
  </si>
  <si>
    <t>Уровень громкости</t>
  </si>
  <si>
    <t>Величина затухания звука на растоянии от оповещателя до слушателя</t>
  </si>
  <si>
    <t>Требуемое звуковое давление оповещателя</t>
  </si>
  <si>
    <t xml:space="preserve">Величина затухания звука на растоянии 3 м от оповещателя </t>
  </si>
  <si>
    <t>Звукавое давление оповещателя</t>
  </si>
  <si>
    <t>Звукавое давление на расстоянии 3 м от оповещателя</t>
  </si>
  <si>
    <t>Звукавое давление на расстоянии от оповещателя до слушателя</t>
  </si>
  <si>
    <t>Площадь, озвучиваемая одним оповещателем</t>
  </si>
  <si>
    <t>Необходимое количество оповещателей</t>
  </si>
  <si>
    <t xml:space="preserve">Расстояние между оповещателями </t>
  </si>
  <si>
    <t>шт</t>
  </si>
  <si>
    <t>Программа расчёта количества речевых оповещателей ПКИ-РО-М2 при установке на потолке</t>
  </si>
  <si>
    <t>Программа расчёта количества речевых оповещателей ПКИ-РО-М2 при установке на стене</t>
  </si>
  <si>
    <t xml:space="preserve">Расстояние от оповещтеля до дальней точки измерения по оси оповещателя </t>
  </si>
  <si>
    <t>Методика расчёта количества речевых оповещателей ПКИ-РО-М2 при установке на потолке</t>
  </si>
  <si>
    <t>Методика расчёта количества речевых оповещателей ПКИ-РО-М2 при установке на стене</t>
  </si>
  <si>
    <r>
      <t>м</t>
    </r>
    <r>
      <rPr>
        <b/>
        <sz val="14"/>
        <color theme="1"/>
        <rFont val="Calibri"/>
        <family val="2"/>
        <charset val="204"/>
      </rPr>
      <t>²</t>
    </r>
  </si>
  <si>
    <t>← Введите значение</t>
  </si>
  <si>
    <t>← Результат расчётов</t>
  </si>
  <si>
    <t>←Значение из паспорта на оповещатель</t>
  </si>
  <si>
    <t>!!!</t>
  </si>
  <si>
    <r>
      <t xml:space="preserve">1.  Определить уровень постоянного фонового шума в помещении </t>
    </r>
    <r>
      <rPr>
        <sz val="14"/>
        <color theme="1"/>
        <rFont val="Arial"/>
        <family val="2"/>
        <charset val="204"/>
      </rPr>
      <t>(</t>
    </r>
    <r>
      <rPr>
        <sz val="14"/>
        <color theme="3"/>
        <rFont val="Arial"/>
        <family val="2"/>
        <charset val="204"/>
      </rPr>
      <t>ГОСТ 21.1.036-81, СН 2.2.4/2.1.8.562-96</t>
    </r>
    <r>
      <rPr>
        <sz val="14"/>
        <color theme="1"/>
        <rFont val="Arial"/>
        <family val="2"/>
        <charset val="204"/>
      </rPr>
      <t>)</t>
    </r>
    <r>
      <rPr>
        <b/>
        <sz val="14"/>
        <color theme="1"/>
        <rFont val="Arial"/>
        <family val="2"/>
        <charset val="204"/>
      </rPr>
      <t>.</t>
    </r>
  </si>
  <si>
    <r>
      <rPr>
        <b/>
        <sz val="14"/>
        <color theme="1"/>
        <rFont val="Arial"/>
        <family val="2"/>
        <charset val="204"/>
      </rPr>
      <t>2.  Определить уровень громкости оповещателя</t>
    </r>
    <r>
      <rPr>
        <sz val="14"/>
        <color theme="1"/>
        <rFont val="Arial"/>
        <family val="2"/>
        <charset val="204"/>
      </rPr>
      <t>.   Уровень звукового давления полезного аудисигнала, который должен быть обеспечен опевещателями в защищаемом помещени. (Уровень постоянного фонового шума+15дБ (</t>
    </r>
    <r>
      <rPr>
        <sz val="14"/>
        <color theme="3"/>
        <rFont val="Arial"/>
        <family val="2"/>
        <charset val="204"/>
      </rPr>
      <t>п.3.15, 3.16 НПБ 104-03</t>
    </r>
    <r>
      <rPr>
        <sz val="14"/>
        <color theme="1"/>
        <rFont val="Arial"/>
        <family val="2"/>
        <charset val="204"/>
      </rPr>
      <t>))</t>
    </r>
  </si>
  <si>
    <r>
      <t xml:space="preserve">3. Определить дистанцию от оповещателя до слушателя, </t>
    </r>
    <r>
      <rPr>
        <sz val="14"/>
        <color theme="1"/>
        <rFont val="Arial"/>
        <family val="2"/>
        <charset val="204"/>
      </rPr>
      <t xml:space="preserve"> для чего необходимо задать высоту потолка защищаемого помещения (Высота потолка - 1,5 м).</t>
    </r>
  </si>
  <si>
    <r>
      <rPr>
        <b/>
        <sz val="14"/>
        <color theme="1"/>
        <rFont val="Arial"/>
        <family val="2"/>
        <charset val="204"/>
      </rPr>
      <t>3. Оопределить</t>
    </r>
    <r>
      <rPr>
        <sz val="14"/>
        <color theme="1"/>
        <rFont val="Arial"/>
        <family val="2"/>
        <charset val="204"/>
      </rPr>
      <t xml:space="preserve"> </t>
    </r>
    <r>
      <rPr>
        <b/>
        <sz val="14"/>
        <color theme="1"/>
        <rFont val="Arial"/>
        <family val="2"/>
        <charset val="204"/>
      </rPr>
      <t>звукавое давление оповещателя</t>
    </r>
    <r>
      <rPr>
        <sz val="14"/>
        <color theme="1"/>
        <rFont val="Arial"/>
        <family val="2"/>
        <charset val="204"/>
      </rPr>
      <t xml:space="preserve"> при заданной мощности (Чувствительность оповещателя+10Lg(Мощность оповещателя).</t>
    </r>
  </si>
  <si>
    <r>
      <rPr>
        <b/>
        <sz val="14"/>
        <color theme="1"/>
        <rFont val="Arial"/>
        <family val="2"/>
        <charset val="204"/>
      </rPr>
      <t>4</t>
    </r>
    <r>
      <rPr>
        <sz val="14"/>
        <color theme="1"/>
        <rFont val="Arial"/>
        <family val="2"/>
        <charset val="204"/>
      </rPr>
      <t xml:space="preserve">. </t>
    </r>
    <r>
      <rPr>
        <b/>
        <sz val="14"/>
        <color theme="1"/>
        <rFont val="Arial"/>
        <family val="2"/>
        <charset val="204"/>
      </rPr>
      <t>Оопределить</t>
    </r>
    <r>
      <rPr>
        <sz val="14"/>
        <color theme="1"/>
        <rFont val="Arial"/>
        <family val="2"/>
        <charset val="204"/>
      </rPr>
      <t xml:space="preserve"> </t>
    </r>
    <r>
      <rPr>
        <b/>
        <sz val="14"/>
        <color theme="1"/>
        <rFont val="Arial"/>
        <family val="2"/>
        <charset val="204"/>
      </rPr>
      <t>звукавое давление оповещателя</t>
    </r>
    <r>
      <rPr>
        <sz val="14"/>
        <color theme="1"/>
        <rFont val="Arial"/>
        <family val="2"/>
        <charset val="204"/>
      </rPr>
      <t xml:space="preserve"> при заданной мощности (Чувствительность оповещателя+10Lg(Мощность оповещателя).</t>
    </r>
  </si>
  <si>
    <r>
      <rPr>
        <b/>
        <sz val="14"/>
        <color theme="1"/>
        <rFont val="Arial"/>
        <family val="2"/>
        <charset val="204"/>
      </rPr>
      <t xml:space="preserve">4. Определить растояние от оповещателя до дальней точки измерения по оси оповещателя   </t>
    </r>
    <r>
      <rPr>
        <sz val="14"/>
        <color theme="1"/>
        <rFont val="Arial"/>
        <family val="2"/>
        <charset val="204"/>
      </rPr>
      <t>( 0,1* (Уровень громкости оповещателя - Чувствительность оповещателя) /20)</t>
    </r>
  </si>
  <si>
    <r>
      <t xml:space="preserve">5. Определить величину затухания звука на расстоянии 3 м от оповещателя </t>
    </r>
    <r>
      <rPr>
        <sz val="14"/>
        <color theme="1"/>
        <rFont val="Arial"/>
        <family val="2"/>
        <charset val="204"/>
      </rPr>
      <t>(20*Lg(3м)).</t>
    </r>
  </si>
  <si>
    <r>
      <rPr>
        <b/>
        <sz val="14"/>
        <color theme="1"/>
        <rFont val="Arial"/>
        <family val="2"/>
        <charset val="204"/>
      </rPr>
      <t>5. Определить площадь, озвучиваемую одним оповещателем</t>
    </r>
    <r>
      <rPr>
        <sz val="14"/>
        <color theme="1"/>
        <rFont val="Arial"/>
        <family val="2"/>
        <charset val="204"/>
      </rPr>
      <t xml:space="preserve"> ((Растояние от оповещателя до дальней точки измерения по оси оповещателя)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>/1,5)</t>
    </r>
  </si>
  <si>
    <r>
      <t xml:space="preserve">6.  Определить звукавое давление на расстоянии 3 м от оповещателя  </t>
    </r>
    <r>
      <rPr>
        <sz val="14"/>
        <color theme="1"/>
        <rFont val="Arial"/>
        <family val="2"/>
        <charset val="204"/>
      </rPr>
      <t>(Звукавое давление оповещателя - величина затухания звука на растоянии 3 м от оповещателяп (</t>
    </r>
    <r>
      <rPr>
        <sz val="14"/>
        <color rgb="FF002060"/>
        <rFont val="Arial"/>
        <family val="2"/>
        <charset val="204"/>
      </rPr>
      <t>п.3.14, 3.15 НПБ 104-03</t>
    </r>
    <r>
      <rPr>
        <sz val="14"/>
        <color theme="1"/>
        <rFont val="Arial"/>
        <family val="2"/>
        <charset val="204"/>
      </rPr>
      <t>))</t>
    </r>
  </si>
  <si>
    <r>
      <rPr>
        <b/>
        <sz val="14"/>
        <color theme="1"/>
        <rFont val="Arial"/>
        <family val="2"/>
        <charset val="204"/>
      </rPr>
      <t>6. Определить необходимое количество оповещателей</t>
    </r>
    <r>
      <rPr>
        <sz val="14"/>
        <color theme="1"/>
        <rFont val="Arial"/>
        <family val="2"/>
        <charset val="204"/>
      </rPr>
      <t xml:space="preserve"> (Площадь защищаемого помещения/ площадь,озвучиваемую одним оповещателем)</t>
    </r>
  </si>
  <si>
    <r>
      <t xml:space="preserve">7. Определить величину  затухания звука на расстоянии от оповещателя до слушателя </t>
    </r>
    <r>
      <rPr>
        <sz val="14"/>
        <color theme="1"/>
        <rFont val="Arial"/>
        <family val="2"/>
        <charset val="204"/>
      </rPr>
      <t>(20*Lg(дистанция от оповещателя до слушателя))</t>
    </r>
  </si>
  <si>
    <r>
      <t xml:space="preserve">8.  Определить звукавое давление на расстоянии от оповещателя до слушателя </t>
    </r>
    <r>
      <rPr>
        <sz val="14"/>
        <color theme="1"/>
        <rFont val="Arial"/>
        <family val="2"/>
        <charset val="204"/>
      </rPr>
      <t>( звукавое давление оповещателя - величина затухания звука на растоянии от оповещателя до слушателя).</t>
    </r>
  </si>
  <si>
    <r>
      <t xml:space="preserve">9.  Определить требуемое звукавое давление оповещателя. </t>
    </r>
    <r>
      <rPr>
        <sz val="14"/>
        <color theme="1"/>
        <rFont val="Arial"/>
        <family val="2"/>
        <charset val="204"/>
      </rPr>
      <t>( Уровень громкости в помещении + величина затухания звука на расстоянии 3 м от оповещателя)</t>
    </r>
  </si>
  <si>
    <r>
      <rPr>
        <b/>
        <sz val="14"/>
        <color theme="1"/>
        <rFont val="Arial"/>
        <family val="2"/>
        <charset val="204"/>
      </rPr>
      <t>10.</t>
    </r>
    <r>
      <rPr>
        <sz val="14"/>
        <color theme="1"/>
        <rFont val="Arial"/>
        <family val="2"/>
        <charset val="204"/>
      </rPr>
      <t xml:space="preserve"> </t>
    </r>
    <r>
      <rPr>
        <b/>
        <sz val="14"/>
        <color theme="1"/>
        <rFont val="Arial"/>
        <family val="2"/>
        <charset val="204"/>
      </rPr>
      <t>Определить расстояние между оповещателями</t>
    </r>
    <r>
      <rPr>
        <sz val="14"/>
        <color theme="1"/>
        <rFont val="Arial"/>
        <family val="2"/>
        <charset val="204"/>
      </rPr>
      <t xml:space="preserve"> (2* дистанцию между оповещателем и слушателем).</t>
    </r>
  </si>
  <si>
    <r>
      <t xml:space="preserve">11. Определить необходимое количество оповещателей </t>
    </r>
    <r>
      <rPr>
        <sz val="14"/>
        <color theme="1"/>
        <rFont val="Arial"/>
        <family val="2"/>
        <charset val="204"/>
      </rPr>
      <t>(Площадь помещения/ (2* расстояние между оповещетелями)</t>
    </r>
  </si>
  <si>
    <t xml:space="preserve">Расстановка потолочных оповещателей в коридорах </t>
  </si>
  <si>
    <t>Расстановка настенных оповещателей в кпрямоугольных помещениях, с размещением вдоль двух противоположных стен в шахматном порядке</t>
  </si>
  <si>
    <t xml:space="preserve">Расстановка потолочных оповещателей в широких коридорах без учёта отражений </t>
  </si>
  <si>
    <t xml:space="preserve">Расстановка потолочных оповещателей в широких коридорах с учётом отражений </t>
  </si>
  <si>
    <t>← Искомое значение (КОЛИЧЕСТВО)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</si>
</sst>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theme="1"/>
      <name val="Calibri"/>
      <family val="2"/>
      <charset val="204"/>
    </font>
    <font>
      <b/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4"/>
      <color theme="1"/>
      <name val="Calibri"/>
      <family val="2"/>
      <charset val="204"/>
    </font>
    <font>
      <b/>
      <u/>
      <sz val="14"/>
      <color rgb="FF002060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6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26"/>
      <color theme="1"/>
      <name val="Arial"/>
      <family val="2"/>
      <charset val="204"/>
    </font>
    <font>
      <b/>
      <u/>
      <sz val="18"/>
      <name val="Arial"/>
      <family val="2"/>
      <charset val="204"/>
    </font>
    <font>
      <b/>
      <u/>
      <sz val="18"/>
      <color rgb="FF002060"/>
      <name val="Arial"/>
      <family val="2"/>
      <charset val="204"/>
    </font>
    <font>
      <sz val="14"/>
      <color theme="3"/>
      <name val="Arial"/>
      <family val="2"/>
      <charset val="204"/>
    </font>
    <font>
      <sz val="14"/>
      <color rgb="FF002060"/>
      <name val="Arial"/>
      <family val="2"/>
      <charset val="204"/>
    </font>
    <font>
      <sz val="14"/>
      <color theme="8" tint="0.79998168889431442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4DE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613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05">
    <xf numFmtId="0" fontId="0" fillId="0" borderId="0" xfId="0"/>
    <xf numFmtId="0" fontId="3" fillId="0" borderId="1" xfId="1" applyFont="1" applyBorder="1" applyAlignment="1" applyProtection="1">
      <alignment horizontal="center" vertical="top" wrapText="1"/>
      <protection hidden="1"/>
    </xf>
    <xf numFmtId="0" fontId="0" fillId="0" borderId="0" xfId="0" applyBorder="1"/>
    <xf numFmtId="0" fontId="8" fillId="0" borderId="0" xfId="0" applyFont="1"/>
    <xf numFmtId="0" fontId="8" fillId="0" borderId="0" xfId="0" applyFont="1" applyFill="1"/>
    <xf numFmtId="0" fontId="11" fillId="2" borderId="2" xfId="1" applyFont="1" applyFill="1" applyBorder="1" applyAlignment="1" applyProtection="1">
      <alignment horizontal="center" vertical="center" wrapText="1"/>
      <protection hidden="1"/>
    </xf>
    <xf numFmtId="0" fontId="9" fillId="3" borderId="0" xfId="0" applyFont="1" applyFill="1" applyBorder="1" applyAlignment="1" applyProtection="1">
      <alignment horizontal="left" vertical="center" wrapText="1"/>
      <protection hidden="1"/>
    </xf>
    <xf numFmtId="0" fontId="11" fillId="5" borderId="2" xfId="1" applyFont="1" applyFill="1" applyBorder="1" applyAlignment="1" applyProtection="1">
      <alignment horizontal="center" vertical="center" wrapText="1"/>
      <protection hidden="1"/>
    </xf>
    <xf numFmtId="0" fontId="9" fillId="3" borderId="0" xfId="0" applyFont="1" applyFill="1" applyBorder="1" applyAlignment="1" applyProtection="1">
      <alignment vertical="center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8" fillId="7" borderId="7" xfId="0" applyFont="1" applyFill="1" applyBorder="1" applyAlignment="1">
      <alignment vertical="center" wrapText="1"/>
    </xf>
    <xf numFmtId="0" fontId="8" fillId="7" borderId="8" xfId="0" applyFont="1" applyFill="1" applyBorder="1" applyAlignment="1">
      <alignment vertical="center" wrapText="1"/>
    </xf>
    <xf numFmtId="0" fontId="8" fillId="7" borderId="9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17" borderId="7" xfId="0" applyFont="1" applyFill="1" applyBorder="1" applyAlignment="1">
      <alignment vertical="center" wrapText="1"/>
    </xf>
    <xf numFmtId="0" fontId="8" fillId="17" borderId="8" xfId="0" applyFont="1" applyFill="1" applyBorder="1" applyAlignment="1">
      <alignment vertical="center" wrapText="1"/>
    </xf>
    <xf numFmtId="0" fontId="8" fillId="17" borderId="9" xfId="0" applyFont="1" applyFill="1" applyBorder="1" applyAlignment="1">
      <alignment vertical="center" wrapText="1"/>
    </xf>
    <xf numFmtId="0" fontId="8" fillId="7" borderId="10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vertical="center" wrapText="1"/>
    </xf>
    <xf numFmtId="0" fontId="10" fillId="7" borderId="9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17" borderId="10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17" borderId="11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10" fillId="7" borderId="11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9" fillId="3" borderId="6" xfId="0" applyFont="1" applyFill="1" applyBorder="1" applyAlignment="1" applyProtection="1">
      <alignment vertical="center" wrapText="1"/>
      <protection hidden="1"/>
    </xf>
    <xf numFmtId="0" fontId="9" fillId="11" borderId="2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vertical="center" wrapText="1"/>
      <protection hidden="1"/>
    </xf>
    <xf numFmtId="0" fontId="8" fillId="3" borderId="10" xfId="0" applyFont="1" applyFill="1" applyBorder="1" applyAlignment="1">
      <alignment vertical="center" wrapText="1"/>
    </xf>
    <xf numFmtId="0" fontId="6" fillId="3" borderId="6" xfId="0" applyFont="1" applyFill="1" applyBorder="1" applyAlignment="1" applyProtection="1">
      <alignment vertical="center" wrapText="1"/>
      <protection hidden="1"/>
    </xf>
    <xf numFmtId="0" fontId="6" fillId="3" borderId="0" xfId="0" applyFont="1" applyFill="1" applyBorder="1" applyAlignment="1" applyProtection="1">
      <alignment vertical="center" wrapText="1"/>
      <protection hidden="1"/>
    </xf>
    <xf numFmtId="0" fontId="6" fillId="3" borderId="11" xfId="0" applyFont="1" applyFill="1" applyBorder="1" applyAlignment="1" applyProtection="1">
      <alignment vertical="center" wrapText="1"/>
      <protection hidden="1"/>
    </xf>
    <xf numFmtId="0" fontId="8" fillId="7" borderId="11" xfId="0" applyFont="1" applyFill="1" applyBorder="1" applyAlignment="1">
      <alignment vertical="center" wrapText="1"/>
    </xf>
    <xf numFmtId="0" fontId="8" fillId="17" borderId="10" xfId="0" applyFont="1" applyFill="1" applyBorder="1" applyAlignment="1">
      <alignment vertical="center" wrapText="1"/>
    </xf>
    <xf numFmtId="0" fontId="9" fillId="3" borderId="0" xfId="0" applyFont="1" applyFill="1" applyBorder="1" applyAlignment="1" applyProtection="1">
      <alignment horizontal="center" vertical="center" wrapText="1"/>
      <protection hidden="1"/>
    </xf>
    <xf numFmtId="0" fontId="8" fillId="3" borderId="0" xfId="0" applyFont="1" applyFill="1" applyBorder="1" applyAlignment="1" applyProtection="1">
      <alignment vertical="center" wrapText="1"/>
      <protection hidden="1"/>
    </xf>
    <xf numFmtId="0" fontId="8" fillId="3" borderId="6" xfId="0" applyFont="1" applyFill="1" applyBorder="1" applyAlignment="1" applyProtection="1">
      <alignment vertical="center" wrapText="1"/>
      <protection hidden="1"/>
    </xf>
    <xf numFmtId="0" fontId="10" fillId="3" borderId="0" xfId="0" applyFont="1" applyFill="1" applyBorder="1" applyAlignment="1" applyProtection="1">
      <alignment vertical="center" wrapText="1"/>
      <protection hidden="1"/>
    </xf>
    <xf numFmtId="0" fontId="11" fillId="3" borderId="11" xfId="1" applyFont="1" applyFill="1" applyBorder="1" applyAlignment="1" applyProtection="1">
      <alignment vertical="center" wrapText="1"/>
      <protection hidden="1"/>
    </xf>
    <xf numFmtId="0" fontId="10" fillId="3" borderId="12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10" fillId="17" borderId="12" xfId="0" applyFont="1" applyFill="1" applyBorder="1" applyAlignment="1">
      <alignment vertical="center" wrapText="1"/>
    </xf>
    <xf numFmtId="0" fontId="10" fillId="17" borderId="13" xfId="0" applyFont="1" applyFill="1" applyBorder="1" applyAlignment="1">
      <alignment vertical="center" wrapText="1"/>
    </xf>
    <xf numFmtId="0" fontId="8" fillId="17" borderId="13" xfId="0" applyFont="1" applyFill="1" applyBorder="1" applyAlignment="1">
      <alignment vertical="center" wrapText="1"/>
    </xf>
    <xf numFmtId="0" fontId="8" fillId="17" borderId="14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3" borderId="11" xfId="0" applyFont="1" applyFill="1" applyBorder="1" applyAlignment="1" applyProtection="1">
      <alignment vertical="center" wrapText="1"/>
      <protection hidden="1"/>
    </xf>
    <xf numFmtId="0" fontId="8" fillId="0" borderId="0" xfId="0" applyFont="1" applyFill="1" applyAlignment="1">
      <alignment vertical="center" wrapText="1"/>
    </xf>
    <xf numFmtId="0" fontId="10" fillId="3" borderId="6" xfId="0" applyFont="1" applyFill="1" applyBorder="1" applyAlignment="1" applyProtection="1">
      <alignment vertical="center" wrapText="1"/>
      <protection hidden="1"/>
    </xf>
    <xf numFmtId="0" fontId="10" fillId="3" borderId="13" xfId="0" applyFont="1" applyFill="1" applyBorder="1" applyAlignment="1" applyProtection="1">
      <alignment vertical="center" wrapText="1"/>
      <protection hidden="1"/>
    </xf>
    <xf numFmtId="0" fontId="10" fillId="3" borderId="14" xfId="0" applyFont="1" applyFill="1" applyBorder="1" applyAlignment="1" applyProtection="1">
      <alignment vertical="center" wrapText="1"/>
      <protection hidden="1"/>
    </xf>
    <xf numFmtId="0" fontId="8" fillId="7" borderId="12" xfId="0" applyFont="1" applyFill="1" applyBorder="1" applyAlignment="1">
      <alignment vertical="center" wrapText="1"/>
    </xf>
    <xf numFmtId="0" fontId="9" fillId="7" borderId="12" xfId="0" applyFont="1" applyFill="1" applyBorder="1" applyAlignment="1">
      <alignment vertical="center" wrapText="1"/>
    </xf>
    <xf numFmtId="0" fontId="9" fillId="7" borderId="13" xfId="0" applyFont="1" applyFill="1" applyBorder="1" applyAlignment="1">
      <alignment vertical="center" wrapText="1"/>
    </xf>
    <xf numFmtId="0" fontId="8" fillId="7" borderId="13" xfId="0" applyFont="1" applyFill="1" applyBorder="1" applyAlignment="1">
      <alignment vertical="center" wrapText="1"/>
    </xf>
    <xf numFmtId="0" fontId="9" fillId="7" borderId="13" xfId="0" applyFont="1" applyFill="1" applyBorder="1" applyAlignment="1" applyProtection="1">
      <alignment vertical="center" wrapText="1"/>
      <protection hidden="1"/>
    </xf>
    <xf numFmtId="0" fontId="8" fillId="7" borderId="14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8" fillId="9" borderId="7" xfId="0" applyFont="1" applyFill="1" applyBorder="1" applyAlignment="1">
      <alignment vertical="center" wrapText="1"/>
    </xf>
    <xf numFmtId="0" fontId="9" fillId="9" borderId="8" xfId="0" applyFont="1" applyFill="1" applyBorder="1" applyAlignment="1">
      <alignment vertical="center" wrapText="1"/>
    </xf>
    <xf numFmtId="0" fontId="9" fillId="9" borderId="8" xfId="0" applyFont="1" applyFill="1" applyBorder="1" applyAlignment="1" applyProtection="1">
      <alignment vertical="center" wrapText="1"/>
      <protection hidden="1"/>
    </xf>
    <xf numFmtId="0" fontId="9" fillId="9" borderId="9" xfId="0" applyFont="1" applyFill="1" applyBorder="1" applyAlignment="1" applyProtection="1">
      <alignment vertical="center" wrapText="1"/>
      <protection hidden="1"/>
    </xf>
    <xf numFmtId="0" fontId="8" fillId="9" borderId="10" xfId="0" applyFont="1" applyFill="1" applyBorder="1" applyAlignment="1">
      <alignment vertical="center" wrapText="1"/>
    </xf>
    <xf numFmtId="0" fontId="8" fillId="13" borderId="8" xfId="0" applyFont="1" applyFill="1" applyBorder="1" applyAlignment="1">
      <alignment vertical="center" wrapText="1"/>
    </xf>
    <xf numFmtId="0" fontId="9" fillId="13" borderId="8" xfId="0" applyFont="1" applyFill="1" applyBorder="1" applyAlignment="1">
      <alignment vertical="center" wrapText="1"/>
    </xf>
    <xf numFmtId="0" fontId="9" fillId="13" borderId="9" xfId="0" applyFont="1" applyFill="1" applyBorder="1" applyAlignment="1">
      <alignment vertical="center" wrapText="1"/>
    </xf>
    <xf numFmtId="0" fontId="9" fillId="9" borderId="11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13" borderId="0" xfId="0" applyFont="1" applyFill="1" applyBorder="1" applyAlignment="1">
      <alignment vertical="center" wrapText="1"/>
    </xf>
    <xf numFmtId="0" fontId="14" fillId="11" borderId="2" xfId="0" applyFont="1" applyFill="1" applyBorder="1" applyAlignment="1">
      <alignment vertical="center" wrapText="1"/>
    </xf>
    <xf numFmtId="0" fontId="9" fillId="13" borderId="11" xfId="0" applyFont="1" applyFill="1" applyBorder="1" applyAlignment="1">
      <alignment vertical="center" wrapText="1"/>
    </xf>
    <xf numFmtId="0" fontId="9" fillId="13" borderId="10" xfId="0" applyFont="1" applyFill="1" applyBorder="1" applyAlignment="1">
      <alignment vertical="center" wrapText="1"/>
    </xf>
    <xf numFmtId="0" fontId="14" fillId="13" borderId="0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8" fillId="13" borderId="10" xfId="0" applyFont="1" applyFill="1" applyBorder="1" applyAlignment="1">
      <alignment vertical="center" wrapText="1"/>
    </xf>
    <xf numFmtId="0" fontId="8" fillId="13" borderId="0" xfId="0" applyFont="1" applyFill="1" applyBorder="1" applyAlignment="1">
      <alignment vertical="center" wrapText="1"/>
    </xf>
    <xf numFmtId="0" fontId="16" fillId="13" borderId="0" xfId="0" applyFont="1" applyFill="1" applyBorder="1" applyAlignment="1">
      <alignment vertical="center" wrapText="1"/>
    </xf>
    <xf numFmtId="0" fontId="8" fillId="13" borderId="11" xfId="0" applyFont="1" applyFill="1" applyBorder="1" applyAlignment="1">
      <alignment vertical="center" wrapText="1"/>
    </xf>
    <xf numFmtId="0" fontId="8" fillId="9" borderId="11" xfId="0" applyFont="1" applyFill="1" applyBorder="1" applyAlignment="1">
      <alignment vertical="center" wrapText="1"/>
    </xf>
    <xf numFmtId="0" fontId="16" fillId="10" borderId="2" xfId="0" applyFont="1" applyFill="1" applyBorder="1" applyAlignment="1">
      <alignment vertical="center" wrapText="1"/>
    </xf>
    <xf numFmtId="0" fontId="16" fillId="5" borderId="2" xfId="0" applyFont="1" applyFill="1" applyBorder="1" applyAlignment="1">
      <alignment vertical="center" wrapText="1"/>
    </xf>
    <xf numFmtId="0" fontId="8" fillId="13" borderId="12" xfId="0" applyFont="1" applyFill="1" applyBorder="1" applyAlignment="1">
      <alignment vertical="center" wrapText="1"/>
    </xf>
    <xf numFmtId="0" fontId="8" fillId="13" borderId="13" xfId="0" applyFont="1" applyFill="1" applyBorder="1" applyAlignment="1">
      <alignment vertical="center" wrapText="1"/>
    </xf>
    <xf numFmtId="0" fontId="16" fillId="13" borderId="13" xfId="0" applyFont="1" applyFill="1" applyBorder="1" applyAlignment="1">
      <alignment vertical="center" wrapText="1"/>
    </xf>
    <xf numFmtId="0" fontId="8" fillId="13" borderId="14" xfId="0" applyFont="1" applyFill="1" applyBorder="1" applyAlignment="1">
      <alignment vertical="center" wrapText="1"/>
    </xf>
    <xf numFmtId="0" fontId="8" fillId="9" borderId="12" xfId="0" applyFont="1" applyFill="1" applyBorder="1" applyAlignment="1">
      <alignment vertical="center" wrapText="1"/>
    </xf>
    <xf numFmtId="0" fontId="8" fillId="9" borderId="13" xfId="0" applyFont="1" applyFill="1" applyBorder="1" applyAlignment="1">
      <alignment vertical="center" wrapText="1"/>
    </xf>
    <xf numFmtId="0" fontId="8" fillId="9" borderId="14" xfId="0" applyFont="1" applyFill="1" applyBorder="1" applyAlignment="1">
      <alignment vertical="center" wrapText="1"/>
    </xf>
    <xf numFmtId="0" fontId="4" fillId="6" borderId="0" xfId="0" applyFont="1" applyFill="1" applyBorder="1" applyAlignment="1">
      <alignment horizontal="left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6" borderId="7" xfId="0" applyFont="1" applyFill="1" applyBorder="1" applyAlignment="1">
      <alignment wrapText="1"/>
    </xf>
    <xf numFmtId="0" fontId="4" fillId="6" borderId="9" xfId="0" applyFont="1" applyFill="1" applyBorder="1" applyAlignment="1">
      <alignment wrapText="1"/>
    </xf>
    <xf numFmtId="0" fontId="4" fillId="6" borderId="10" xfId="0" applyFont="1" applyFill="1" applyBorder="1" applyAlignment="1">
      <alignment wrapText="1"/>
    </xf>
    <xf numFmtId="0" fontId="4" fillId="6" borderId="11" xfId="0" applyFont="1" applyFill="1" applyBorder="1" applyAlignment="1">
      <alignment wrapText="1"/>
    </xf>
    <xf numFmtId="0" fontId="4" fillId="6" borderId="12" xfId="0" applyFont="1" applyFill="1" applyBorder="1" applyAlignment="1">
      <alignment wrapText="1"/>
    </xf>
    <xf numFmtId="0" fontId="4" fillId="6" borderId="13" xfId="0" applyFont="1" applyFill="1" applyBorder="1" applyAlignment="1">
      <alignment wrapText="1"/>
    </xf>
    <xf numFmtId="0" fontId="4" fillId="6" borderId="14" xfId="0" applyFont="1" applyFill="1" applyBorder="1" applyAlignment="1">
      <alignment wrapText="1"/>
    </xf>
    <xf numFmtId="0" fontId="4" fillId="15" borderId="7" xfId="0" applyFont="1" applyFill="1" applyBorder="1" applyAlignment="1">
      <alignment wrapText="1"/>
    </xf>
    <xf numFmtId="0" fontId="4" fillId="15" borderId="9" xfId="0" applyFont="1" applyFill="1" applyBorder="1" applyAlignment="1">
      <alignment wrapText="1"/>
    </xf>
    <xf numFmtId="0" fontId="4" fillId="15" borderId="10" xfId="0" applyFont="1" applyFill="1" applyBorder="1" applyAlignment="1">
      <alignment wrapText="1"/>
    </xf>
    <xf numFmtId="0" fontId="4" fillId="15" borderId="11" xfId="0" applyFont="1" applyFill="1" applyBorder="1" applyAlignment="1">
      <alignment wrapText="1"/>
    </xf>
    <xf numFmtId="0" fontId="4" fillId="15" borderId="8" xfId="0" applyFont="1" applyFill="1" applyBorder="1" applyAlignment="1">
      <alignment wrapText="1"/>
    </xf>
    <xf numFmtId="0" fontId="4" fillId="15" borderId="12" xfId="0" applyFont="1" applyFill="1" applyBorder="1" applyAlignment="1">
      <alignment wrapText="1"/>
    </xf>
    <xf numFmtId="0" fontId="4" fillId="15" borderId="14" xfId="0" applyFont="1" applyFill="1" applyBorder="1" applyAlignment="1">
      <alignment wrapText="1"/>
    </xf>
    <xf numFmtId="0" fontId="4" fillId="15" borderId="13" xfId="0" applyFont="1" applyFill="1" applyBorder="1" applyAlignment="1">
      <alignment horizontal="left" wrapText="1"/>
    </xf>
    <xf numFmtId="0" fontId="4" fillId="15" borderId="13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6" borderId="0" xfId="0" applyFont="1" applyFill="1" applyBorder="1" applyAlignment="1">
      <alignment wrapText="1"/>
    </xf>
    <xf numFmtId="0" fontId="22" fillId="16" borderId="7" xfId="0" applyFont="1" applyFill="1" applyBorder="1" applyAlignment="1">
      <alignment wrapText="1"/>
    </xf>
    <xf numFmtId="0" fontId="22" fillId="16" borderId="8" xfId="0" applyFont="1" applyFill="1" applyBorder="1" applyAlignment="1">
      <alignment wrapText="1"/>
    </xf>
    <xf numFmtId="0" fontId="22" fillId="16" borderId="9" xfId="0" applyFont="1" applyFill="1" applyBorder="1" applyAlignment="1">
      <alignment wrapText="1"/>
    </xf>
    <xf numFmtId="0" fontId="4" fillId="16" borderId="10" xfId="0" applyFont="1" applyFill="1" applyBorder="1" applyAlignment="1">
      <alignment wrapText="1"/>
    </xf>
    <xf numFmtId="0" fontId="4" fillId="16" borderId="12" xfId="0" applyFont="1" applyFill="1" applyBorder="1" applyAlignment="1">
      <alignment wrapText="1"/>
    </xf>
    <xf numFmtId="0" fontId="4" fillId="16" borderId="11" xfId="0" applyFont="1" applyFill="1" applyBorder="1" applyAlignment="1">
      <alignment wrapText="1"/>
    </xf>
    <xf numFmtId="0" fontId="4" fillId="16" borderId="14" xfId="0" applyFont="1" applyFill="1" applyBorder="1" applyAlignment="1">
      <alignment wrapText="1"/>
    </xf>
    <xf numFmtId="0" fontId="4" fillId="16" borderId="13" xfId="0" applyFont="1" applyFill="1" applyBorder="1" applyAlignment="1">
      <alignment wrapText="1"/>
    </xf>
    <xf numFmtId="0" fontId="3" fillId="0" borderId="15" xfId="1" applyFont="1" applyBorder="1" applyAlignment="1" applyProtection="1">
      <alignment horizontal="center" vertical="top" wrapText="1"/>
      <protection hidden="1"/>
    </xf>
    <xf numFmtId="0" fontId="3" fillId="0" borderId="16" xfId="1" applyFont="1" applyBorder="1" applyAlignment="1" applyProtection="1">
      <alignment horizontal="center" vertical="top" wrapText="1"/>
      <protection hidden="1"/>
    </xf>
    <xf numFmtId="0" fontId="3" fillId="0" borderId="17" xfId="1" applyFont="1" applyBorder="1" applyAlignment="1" applyProtection="1">
      <alignment horizontal="center" vertical="top" wrapText="1"/>
      <protection hidden="1"/>
    </xf>
    <xf numFmtId="0" fontId="3" fillId="0" borderId="18" xfId="1" applyFont="1" applyBorder="1" applyAlignment="1" applyProtection="1">
      <alignment horizontal="center" wrapText="1"/>
      <protection hidden="1"/>
    </xf>
    <xf numFmtId="0" fontId="3" fillId="0" borderId="19" xfId="1" applyFont="1" applyBorder="1" applyAlignment="1" applyProtection="1">
      <alignment horizontal="center" vertical="top" wrapText="1"/>
      <protection hidden="1"/>
    </xf>
    <xf numFmtId="0" fontId="3" fillId="0" borderId="23" xfId="1" applyFont="1" applyBorder="1" applyAlignment="1" applyProtection="1">
      <alignment horizontal="left" vertical="center" wrapText="1"/>
      <protection hidden="1"/>
    </xf>
    <xf numFmtId="0" fontId="3" fillId="0" borderId="24" xfId="1" applyFont="1" applyBorder="1" applyAlignment="1" applyProtection="1">
      <alignment horizontal="left" vertical="center" wrapText="1"/>
      <protection hidden="1"/>
    </xf>
    <xf numFmtId="0" fontId="3" fillId="0" borderId="25" xfId="1" applyFont="1" applyBorder="1" applyAlignment="1" applyProtection="1">
      <alignment horizontal="left" vertical="center" wrapText="1"/>
      <protection hidden="1"/>
    </xf>
    <xf numFmtId="49" fontId="3" fillId="0" borderId="26" xfId="1" applyNumberFormat="1" applyFont="1" applyBorder="1" applyAlignment="1" applyProtection="1">
      <alignment horizontal="center" wrapText="1"/>
      <protection hidden="1"/>
    </xf>
    <xf numFmtId="49" fontId="3" fillId="0" borderId="27" xfId="1" applyNumberFormat="1" applyFont="1" applyBorder="1" applyAlignment="1" applyProtection="1">
      <alignment horizontal="center" vertical="top" wrapText="1"/>
      <protection hidden="1"/>
    </xf>
    <xf numFmtId="49" fontId="3" fillId="0" borderId="28" xfId="1" applyNumberFormat="1" applyFont="1" applyBorder="1" applyAlignment="1" applyProtection="1">
      <alignment horizontal="center" vertical="top" wrapText="1"/>
      <protection hidden="1"/>
    </xf>
    <xf numFmtId="49" fontId="3" fillId="4" borderId="27" xfId="1" applyNumberFormat="1" applyFont="1" applyFill="1" applyBorder="1" applyAlignment="1" applyProtection="1">
      <alignment horizontal="center" vertical="top" wrapText="1"/>
      <protection hidden="1"/>
    </xf>
    <xf numFmtId="0" fontId="2" fillId="4" borderId="24" xfId="1" applyFont="1" applyFill="1" applyBorder="1" applyAlignment="1" applyProtection="1">
      <alignment horizontal="left" vertical="center" wrapText="1"/>
      <protection hidden="1"/>
    </xf>
    <xf numFmtId="0" fontId="3" fillId="4" borderId="27" xfId="1" applyNumberFormat="1" applyFont="1" applyFill="1" applyBorder="1" applyAlignment="1" applyProtection="1">
      <alignment horizontal="center" vertical="top" wrapText="1"/>
      <protection hidden="1"/>
    </xf>
    <xf numFmtId="49" fontId="2" fillId="12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12" borderId="22" xfId="1" applyFont="1" applyFill="1" applyBorder="1" applyAlignment="1" applyProtection="1">
      <alignment horizontal="left" vertical="center" wrapText="1"/>
      <protection hidden="1"/>
    </xf>
    <xf numFmtId="0" fontId="2" fillId="12" borderId="20" xfId="1" applyFont="1" applyFill="1" applyBorder="1" applyAlignment="1" applyProtection="1">
      <alignment horizontal="center" vertical="center" wrapText="1"/>
      <protection hidden="1"/>
    </xf>
    <xf numFmtId="0" fontId="2" fillId="12" borderId="21" xfId="1" applyFont="1" applyFill="1" applyBorder="1" applyAlignment="1" applyProtection="1">
      <alignment horizontal="center" vertical="top" wrapText="1"/>
      <protection hidden="1"/>
    </xf>
    <xf numFmtId="0" fontId="0" fillId="14" borderId="7" xfId="0" applyFill="1" applyBorder="1"/>
    <xf numFmtId="0" fontId="0" fillId="14" borderId="9" xfId="0" applyFill="1" applyBorder="1"/>
    <xf numFmtId="0" fontId="0" fillId="14" borderId="10" xfId="0" applyFill="1" applyBorder="1"/>
    <xf numFmtId="0" fontId="0" fillId="14" borderId="11" xfId="0" applyFill="1" applyBorder="1"/>
    <xf numFmtId="0" fontId="0" fillId="14" borderId="0" xfId="0" applyFill="1" applyBorder="1"/>
    <xf numFmtId="0" fontId="0" fillId="14" borderId="12" xfId="0" applyFill="1" applyBorder="1"/>
    <xf numFmtId="0" fontId="0" fillId="14" borderId="13" xfId="0" applyFill="1" applyBorder="1"/>
    <xf numFmtId="0" fontId="0" fillId="14" borderId="14" xfId="0" applyFill="1" applyBorder="1"/>
    <xf numFmtId="0" fontId="0" fillId="14" borderId="8" xfId="0" applyFill="1" applyBorder="1"/>
    <xf numFmtId="0" fontId="9" fillId="10" borderId="2" xfId="0" applyFont="1" applyFill="1" applyBorder="1" applyAlignment="1" applyProtection="1">
      <alignment horizontal="center" vertical="center" wrapText="1"/>
      <protection locked="0"/>
    </xf>
    <xf numFmtId="0" fontId="18" fillId="3" borderId="0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  <protection hidden="1"/>
    </xf>
    <xf numFmtId="0" fontId="11" fillId="0" borderId="4" xfId="1" applyFont="1" applyFill="1" applyBorder="1" applyAlignment="1" applyProtection="1">
      <alignment horizontal="center" vertical="center" wrapText="1"/>
      <protection hidden="1"/>
    </xf>
    <xf numFmtId="0" fontId="11" fillId="0" borderId="5" xfId="1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0" fontId="9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5" xfId="0" applyFont="1" applyFill="1" applyBorder="1" applyAlignment="1" applyProtection="1">
      <alignment horizontal="center" vertical="center" wrapText="1"/>
      <protection hidden="1"/>
    </xf>
    <xf numFmtId="0" fontId="13" fillId="0" borderId="3" xfId="2" applyFont="1" applyFill="1" applyBorder="1" applyAlignment="1" applyProtection="1">
      <alignment horizontal="center" vertical="center" wrapText="1"/>
      <protection hidden="1"/>
    </xf>
    <xf numFmtId="0" fontId="13" fillId="0" borderId="4" xfId="2" applyFont="1" applyFill="1" applyBorder="1" applyAlignment="1" applyProtection="1">
      <alignment horizontal="center" vertical="center" wrapText="1"/>
      <protection hidden="1"/>
    </xf>
    <xf numFmtId="0" fontId="13" fillId="0" borderId="5" xfId="2" applyFont="1" applyFill="1" applyBorder="1" applyAlignment="1" applyProtection="1">
      <alignment horizontal="center" vertical="center" wrapText="1"/>
      <protection hidden="1"/>
    </xf>
    <xf numFmtId="0" fontId="9" fillId="5" borderId="3" xfId="0" applyFont="1" applyFill="1" applyBorder="1" applyAlignment="1" applyProtection="1">
      <alignment horizontal="center" vertical="center" wrapText="1"/>
      <protection hidden="1"/>
    </xf>
    <xf numFmtId="0" fontId="9" fillId="5" borderId="4" xfId="0" applyFont="1" applyFill="1" applyBorder="1" applyAlignment="1" applyProtection="1">
      <alignment horizontal="center" vertical="center" wrapText="1"/>
      <protection hidden="1"/>
    </xf>
    <xf numFmtId="0" fontId="9" fillId="5" borderId="5" xfId="0" applyFont="1" applyFill="1" applyBorder="1" applyAlignment="1" applyProtection="1">
      <alignment horizontal="center" vertical="center" wrapText="1"/>
      <protection hidden="1"/>
    </xf>
    <xf numFmtId="0" fontId="11" fillId="8" borderId="3" xfId="1" applyFont="1" applyFill="1" applyBorder="1" applyAlignment="1" applyProtection="1">
      <alignment horizontal="center" vertical="center" wrapText="1"/>
      <protection hidden="1"/>
    </xf>
    <xf numFmtId="0" fontId="11" fillId="8" borderId="4" xfId="1" applyFont="1" applyFill="1" applyBorder="1" applyAlignment="1" applyProtection="1">
      <alignment horizontal="center" vertical="center" wrapText="1"/>
      <protection hidden="1"/>
    </xf>
    <xf numFmtId="0" fontId="11" fillId="8" borderId="5" xfId="1" applyFont="1" applyFill="1" applyBorder="1" applyAlignment="1" applyProtection="1">
      <alignment horizontal="center" vertical="center" wrapText="1"/>
      <protection hidden="1"/>
    </xf>
    <xf numFmtId="0" fontId="18" fillId="3" borderId="11" xfId="1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11" fillId="0" borderId="3" xfId="1" applyFont="1" applyBorder="1" applyAlignment="1" applyProtection="1">
      <alignment horizontal="center" vertical="center" wrapText="1"/>
      <protection hidden="1"/>
    </xf>
    <xf numFmtId="0" fontId="11" fillId="0" borderId="4" xfId="1" applyFont="1" applyBorder="1" applyAlignment="1" applyProtection="1">
      <alignment horizontal="center" vertical="center" wrapText="1"/>
      <protection hidden="1"/>
    </xf>
    <xf numFmtId="0" fontId="11" fillId="0" borderId="5" xfId="1" applyFont="1" applyBorder="1" applyAlignment="1" applyProtection="1">
      <alignment horizontal="center" vertical="center" wrapText="1"/>
      <protection hidden="1"/>
    </xf>
    <xf numFmtId="0" fontId="17" fillId="13" borderId="7" xfId="0" applyFont="1" applyFill="1" applyBorder="1" applyAlignment="1">
      <alignment horizontal="center" vertical="center" wrapText="1"/>
    </xf>
    <xf numFmtId="0" fontId="17" fillId="13" borderId="10" xfId="0" applyFont="1" applyFill="1" applyBorder="1" applyAlignment="1">
      <alignment horizontal="center" vertical="center" wrapText="1"/>
    </xf>
    <xf numFmtId="0" fontId="15" fillId="13" borderId="10" xfId="0" applyFont="1" applyFill="1" applyBorder="1" applyAlignment="1">
      <alignment horizontal="left" vertical="center" wrapText="1"/>
    </xf>
    <xf numFmtId="0" fontId="15" fillId="13" borderId="0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9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4" fillId="14" borderId="8" xfId="0" applyFont="1" applyFill="1" applyBorder="1" applyAlignment="1">
      <alignment horizontal="center" wrapText="1"/>
    </xf>
    <xf numFmtId="0" fontId="14" fillId="14" borderId="7" xfId="0" applyFont="1" applyFill="1" applyBorder="1" applyAlignment="1">
      <alignment horizontal="center" vertical="center" wrapText="1"/>
    </xf>
    <xf numFmtId="0" fontId="14" fillId="14" borderId="8" xfId="0" applyFont="1" applyFill="1" applyBorder="1" applyAlignment="1">
      <alignment horizontal="center" vertical="center" wrapText="1"/>
    </xf>
    <xf numFmtId="0" fontId="14" fillId="14" borderId="10" xfId="0" applyFont="1" applyFill="1" applyBorder="1" applyAlignment="1">
      <alignment horizontal="center" vertical="center" wrapText="1"/>
    </xf>
    <xf numFmtId="0" fontId="14" fillId="14" borderId="0" xfId="0" applyFont="1" applyFill="1" applyBorder="1" applyAlignment="1">
      <alignment horizontal="center" vertical="center" wrapText="1"/>
    </xf>
    <xf numFmtId="0" fontId="14" fillId="14" borderId="9" xfId="0" applyFont="1" applyFill="1" applyBorder="1" applyAlignment="1">
      <alignment horizontal="center" vertical="center" wrapText="1"/>
    </xf>
    <xf numFmtId="0" fontId="14" fillId="14" borderId="11" xfId="0" applyFont="1" applyFill="1" applyBorder="1" applyAlignment="1">
      <alignment horizontal="center" vertical="center" wrapText="1"/>
    </xf>
    <xf numFmtId="0" fontId="14" fillId="14" borderId="0" xfId="0" applyFont="1" applyFill="1" applyBorder="1" applyAlignment="1">
      <alignment horizontal="center" wrapText="1"/>
    </xf>
  </cellXfs>
  <cellStyles count="3">
    <cellStyle name="Гиперссылка" xfId="2" builtinId="8"/>
    <cellStyle name="Обычный" xfId="0" builtinId="0"/>
    <cellStyle name="Обычный_Расчет речевых оповещателей (version4)" xfId="1"/>
  </cellStyles>
  <dxfs count="2"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6F7C5"/>
      <color rgb="FFF66138"/>
      <color rgb="FF74DED1"/>
      <color rgb="FFC21830"/>
      <color rgb="FFCE1836"/>
      <color rgb="FFF8DCEB"/>
      <color rgb="FFF4E0F4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13608</xdr:colOff>
      <xdr:row>1</xdr:row>
      <xdr:rowOff>122463</xdr:rowOff>
    </xdr:from>
    <xdr:to>
      <xdr:col>13</xdr:col>
      <xdr:colOff>0</xdr:colOff>
      <xdr:row>21</xdr:row>
      <xdr:rowOff>124510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1" y="312963"/>
          <a:ext cx="6721928" cy="381204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27216</xdr:colOff>
      <xdr:row>1</xdr:row>
      <xdr:rowOff>163286</xdr:rowOff>
    </xdr:from>
    <xdr:to>
      <xdr:col>27</xdr:col>
      <xdr:colOff>476250</xdr:colOff>
      <xdr:row>24</xdr:row>
      <xdr:rowOff>86241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1859" y="4953000"/>
          <a:ext cx="7184570" cy="430445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40822</xdr:colOff>
      <xdr:row>29</xdr:row>
      <xdr:rowOff>34018</xdr:rowOff>
    </xdr:from>
    <xdr:to>
      <xdr:col>13</xdr:col>
      <xdr:colOff>6729</xdr:colOff>
      <xdr:row>44</xdr:row>
      <xdr:rowOff>54428</xdr:rowOff>
    </xdr:to>
    <xdr:pic>
      <xdr:nvPicPr>
        <xdr:cNvPr id="4" name="Рисунок 3" descr="На потолке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50422" y="4529818"/>
          <a:ext cx="6671507" cy="3188153"/>
        </a:xfrm>
        <a:prstGeom prst="rect">
          <a:avLst/>
        </a:prstGeom>
      </xdr:spPr>
    </xdr:pic>
    <xdr:clientData/>
  </xdr:twoCellAnchor>
  <xdr:twoCellAnchor editAs="oneCell">
    <xdr:from>
      <xdr:col>15</xdr:col>
      <xdr:colOff>340178</xdr:colOff>
      <xdr:row>30</xdr:row>
      <xdr:rowOff>27214</xdr:rowOff>
    </xdr:from>
    <xdr:to>
      <xdr:col>26</xdr:col>
      <xdr:colOff>136071</xdr:colOff>
      <xdr:row>46</xdr:row>
      <xdr:rowOff>36467</xdr:rowOff>
    </xdr:to>
    <xdr:pic>
      <xdr:nvPicPr>
        <xdr:cNvPr id="5" name="Рисунок 4" descr="На стене 3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524999" y="5932714"/>
          <a:ext cx="6531429" cy="3057253"/>
        </a:xfrm>
        <a:prstGeom prst="rect">
          <a:avLst/>
        </a:prstGeom>
      </xdr:spPr>
    </xdr:pic>
    <xdr:clientData/>
  </xdr:twoCellAnchor>
  <xdr:twoCellAnchor editAs="oneCell">
    <xdr:from>
      <xdr:col>29</xdr:col>
      <xdr:colOff>285749</xdr:colOff>
      <xdr:row>30</xdr:row>
      <xdr:rowOff>81642</xdr:rowOff>
    </xdr:from>
    <xdr:to>
      <xdr:col>39</xdr:col>
      <xdr:colOff>14694</xdr:colOff>
      <xdr:row>46</xdr:row>
      <xdr:rowOff>149678</xdr:rowOff>
    </xdr:to>
    <xdr:pic>
      <xdr:nvPicPr>
        <xdr:cNvPr id="6" name="Рисунок 5" descr="На стене 4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8043070" y="5987142"/>
          <a:ext cx="5852160" cy="3116036"/>
        </a:xfrm>
        <a:prstGeom prst="rect">
          <a:avLst/>
        </a:prstGeom>
      </xdr:spPr>
    </xdr:pic>
    <xdr:clientData/>
  </xdr:twoCellAnchor>
  <xdr:twoCellAnchor editAs="oneCell">
    <xdr:from>
      <xdr:col>2</xdr:col>
      <xdr:colOff>81642</xdr:colOff>
      <xdr:row>53</xdr:row>
      <xdr:rowOff>81643</xdr:rowOff>
    </xdr:from>
    <xdr:to>
      <xdr:col>13</xdr:col>
      <xdr:colOff>196487</xdr:colOff>
      <xdr:row>75</xdr:row>
      <xdr:rowOff>181643</xdr:rowOff>
    </xdr:to>
    <xdr:pic>
      <xdr:nvPicPr>
        <xdr:cNvPr id="7" name="Рисунок 6" descr="На стене 2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06285" y="10613572"/>
          <a:ext cx="6850381" cy="4291000"/>
        </a:xfrm>
        <a:prstGeom prst="rect">
          <a:avLst/>
        </a:prstGeom>
      </xdr:spPr>
    </xdr:pic>
    <xdr:clientData/>
  </xdr:twoCellAnchor>
  <xdr:twoCellAnchor editAs="oneCell">
    <xdr:from>
      <xdr:col>16</xdr:col>
      <xdr:colOff>86590</xdr:colOff>
      <xdr:row>52</xdr:row>
      <xdr:rowOff>86590</xdr:rowOff>
    </xdr:from>
    <xdr:to>
      <xdr:col>27</xdr:col>
      <xdr:colOff>185650</xdr:colOff>
      <xdr:row>76</xdr:row>
      <xdr:rowOff>92132</xdr:rowOff>
    </xdr:to>
    <xdr:pic>
      <xdr:nvPicPr>
        <xdr:cNvPr id="8" name="Рисунок 7" descr="На стене 1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6190" y="9640165"/>
          <a:ext cx="6804660" cy="4587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L93"/>
  <sheetViews>
    <sheetView tabSelected="1" topLeftCell="A16" zoomScale="43" zoomScaleNormal="43" workbookViewId="0">
      <selection activeCell="M47" sqref="M47"/>
    </sheetView>
  </sheetViews>
  <sheetFormatPr defaultRowHeight="15"/>
  <cols>
    <col min="1" max="1" width="9.140625" style="3"/>
    <col min="2" max="2" width="9" style="3" customWidth="1"/>
    <col min="3" max="10" width="9.140625" style="3"/>
    <col min="11" max="11" width="10.5703125" style="3" bestFit="1" customWidth="1"/>
    <col min="12" max="13" width="9.140625" style="3"/>
    <col min="14" max="14" width="19.85546875" style="3" customWidth="1"/>
    <col min="15" max="20" width="9.140625" style="3"/>
    <col min="21" max="21" width="9.140625" style="4"/>
    <col min="22" max="16384" width="9.140625" style="3"/>
  </cols>
  <sheetData>
    <row r="1" spans="2:38" ht="15.75" thickBot="1">
      <c r="U1" s="3"/>
    </row>
    <row r="2" spans="2:38" ht="49.5" customHeight="1" thickBot="1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2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6"/>
      <c r="AL2" s="13"/>
    </row>
    <row r="3" spans="2:38" ht="18.75"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0"/>
      <c r="T3" s="21"/>
      <c r="U3" s="22"/>
      <c r="V3" s="23"/>
      <c r="W3" s="24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6"/>
      <c r="AK3" s="27"/>
      <c r="AL3" s="13"/>
    </row>
    <row r="4" spans="2:38" ht="51" customHeight="1">
      <c r="B4" s="17"/>
      <c r="C4" s="28"/>
      <c r="D4" s="156" t="s">
        <v>76</v>
      </c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29"/>
      <c r="R4" s="29"/>
      <c r="S4" s="30"/>
      <c r="T4" s="31"/>
      <c r="U4" s="22"/>
      <c r="V4" s="23"/>
      <c r="W4" s="32"/>
      <c r="X4" s="156" t="s">
        <v>77</v>
      </c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72"/>
      <c r="AK4" s="27"/>
      <c r="AL4" s="13"/>
    </row>
    <row r="5" spans="2:38" ht="19.5" thickBot="1">
      <c r="B5" s="17"/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0"/>
      <c r="T5" s="31"/>
      <c r="U5" s="22"/>
      <c r="V5" s="23"/>
      <c r="W5" s="32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4"/>
      <c r="AK5" s="27"/>
      <c r="AL5" s="13"/>
    </row>
    <row r="6" spans="2:38" ht="19.5" thickBot="1">
      <c r="B6" s="17"/>
      <c r="C6" s="28"/>
      <c r="D6" s="163" t="s">
        <v>54</v>
      </c>
      <c r="E6" s="164"/>
      <c r="F6" s="164"/>
      <c r="G6" s="164"/>
      <c r="H6" s="164"/>
      <c r="I6" s="164"/>
      <c r="J6" s="164"/>
      <c r="K6" s="165"/>
      <c r="L6" s="35"/>
      <c r="M6" s="36">
        <v>55</v>
      </c>
      <c r="N6" s="8" t="s">
        <v>55</v>
      </c>
      <c r="O6" s="8"/>
      <c r="P6" s="8"/>
      <c r="Q6" s="8"/>
      <c r="R6" s="8"/>
      <c r="S6" s="37"/>
      <c r="T6" s="31"/>
      <c r="U6" s="22"/>
      <c r="V6" s="23"/>
      <c r="W6" s="38"/>
      <c r="X6" s="163" t="s">
        <v>54</v>
      </c>
      <c r="Y6" s="164"/>
      <c r="Z6" s="164"/>
      <c r="AA6" s="164"/>
      <c r="AB6" s="164"/>
      <c r="AC6" s="164"/>
      <c r="AD6" s="164"/>
      <c r="AE6" s="165"/>
      <c r="AF6" s="8"/>
      <c r="AG6" s="36">
        <v>75</v>
      </c>
      <c r="AH6" s="8" t="s">
        <v>55</v>
      </c>
      <c r="AI6" s="33"/>
      <c r="AJ6" s="34"/>
      <c r="AK6" s="27"/>
      <c r="AL6" s="13"/>
    </row>
    <row r="7" spans="2:38" ht="19.5" thickBot="1">
      <c r="B7" s="17"/>
      <c r="C7" s="2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37"/>
      <c r="T7" s="31"/>
      <c r="U7" s="22"/>
      <c r="V7" s="23"/>
      <c r="W7" s="32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4"/>
      <c r="AK7" s="27"/>
      <c r="AL7" s="13"/>
    </row>
    <row r="8" spans="2:38" ht="18.75" thickBot="1">
      <c r="B8" s="17"/>
      <c r="C8" s="28"/>
      <c r="D8" s="160" t="s">
        <v>65</v>
      </c>
      <c r="E8" s="161"/>
      <c r="F8" s="161"/>
      <c r="G8" s="161"/>
      <c r="H8" s="161"/>
      <c r="I8" s="161"/>
      <c r="J8" s="161"/>
      <c r="K8" s="162"/>
      <c r="L8" s="39"/>
      <c r="M8" s="9">
        <f>IF(M6&lt;75,M6+15,M6+15)</f>
        <v>70</v>
      </c>
      <c r="N8" s="8" t="s">
        <v>55</v>
      </c>
      <c r="O8" s="40"/>
      <c r="P8" s="40"/>
      <c r="Q8" s="40"/>
      <c r="R8" s="40"/>
      <c r="S8" s="41"/>
      <c r="T8" s="42"/>
      <c r="U8" s="13"/>
      <c r="V8" s="43"/>
      <c r="W8" s="38"/>
      <c r="X8" s="160" t="s">
        <v>65</v>
      </c>
      <c r="Y8" s="161"/>
      <c r="Z8" s="161"/>
      <c r="AA8" s="161"/>
      <c r="AB8" s="161"/>
      <c r="AC8" s="161"/>
      <c r="AD8" s="161"/>
      <c r="AE8" s="162"/>
      <c r="AF8" s="40"/>
      <c r="AG8" s="9">
        <f>AG6+15</f>
        <v>90</v>
      </c>
      <c r="AH8" s="8" t="s">
        <v>55</v>
      </c>
      <c r="AI8" s="33"/>
      <c r="AJ8" s="34"/>
      <c r="AK8" s="27"/>
      <c r="AL8" s="13"/>
    </row>
    <row r="9" spans="2:38" ht="19.5" thickBot="1">
      <c r="B9" s="17"/>
      <c r="C9" s="2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37"/>
      <c r="T9" s="31"/>
      <c r="U9" s="22"/>
      <c r="V9" s="23"/>
      <c r="W9" s="32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4"/>
      <c r="AK9" s="27"/>
      <c r="AL9" s="13"/>
    </row>
    <row r="10" spans="2:38" ht="19.5" thickBot="1">
      <c r="B10" s="17"/>
      <c r="C10" s="28"/>
      <c r="D10" s="160" t="s">
        <v>56</v>
      </c>
      <c r="E10" s="161"/>
      <c r="F10" s="161"/>
      <c r="G10" s="161"/>
      <c r="H10" s="161"/>
      <c r="I10" s="161"/>
      <c r="J10" s="161"/>
      <c r="K10" s="162"/>
      <c r="L10" s="35"/>
      <c r="M10" s="36">
        <v>4.5</v>
      </c>
      <c r="N10" s="8" t="s">
        <v>57</v>
      </c>
      <c r="O10" s="8"/>
      <c r="P10" s="8"/>
      <c r="Q10" s="8"/>
      <c r="R10" s="8"/>
      <c r="S10" s="37"/>
      <c r="T10" s="31"/>
      <c r="U10" s="22"/>
      <c r="V10" s="23"/>
      <c r="W10" s="38"/>
      <c r="X10" s="173" t="s">
        <v>58</v>
      </c>
      <c r="Y10" s="174"/>
      <c r="Z10" s="174"/>
      <c r="AA10" s="174"/>
      <c r="AB10" s="174"/>
      <c r="AC10" s="174"/>
      <c r="AD10" s="174"/>
      <c r="AE10" s="175"/>
      <c r="AF10" s="8"/>
      <c r="AG10" s="36">
        <v>25</v>
      </c>
      <c r="AH10" s="8" t="s">
        <v>57</v>
      </c>
      <c r="AI10" s="33"/>
      <c r="AJ10" s="34"/>
      <c r="AK10" s="27"/>
      <c r="AL10" s="13"/>
    </row>
    <row r="11" spans="2:38" ht="19.5" thickBot="1">
      <c r="B11" s="17"/>
      <c r="C11" s="28"/>
      <c r="D11" s="8"/>
      <c r="E11" s="8"/>
      <c r="F11" s="8"/>
      <c r="G11" s="8"/>
      <c r="H11" s="8"/>
      <c r="I11" s="8"/>
      <c r="J11" s="8"/>
      <c r="K11" s="8"/>
      <c r="L11" s="8"/>
      <c r="M11" s="44"/>
      <c r="N11" s="8"/>
      <c r="O11" s="8"/>
      <c r="P11" s="8"/>
      <c r="Q11" s="8"/>
      <c r="R11" s="8"/>
      <c r="S11" s="37"/>
      <c r="T11" s="31"/>
      <c r="U11" s="22"/>
      <c r="V11" s="23"/>
      <c r="W11" s="32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33"/>
      <c r="AJ11" s="34"/>
      <c r="AK11" s="27"/>
      <c r="AL11" s="13"/>
    </row>
    <row r="12" spans="2:38" ht="19.5" thickBot="1">
      <c r="B12" s="17"/>
      <c r="C12" s="28"/>
      <c r="D12" s="160" t="s">
        <v>58</v>
      </c>
      <c r="E12" s="161"/>
      <c r="F12" s="161"/>
      <c r="G12" s="161"/>
      <c r="H12" s="161"/>
      <c r="I12" s="161"/>
      <c r="J12" s="161"/>
      <c r="K12" s="162"/>
      <c r="L12" s="35"/>
      <c r="M12" s="36">
        <v>10</v>
      </c>
      <c r="N12" s="8" t="s">
        <v>57</v>
      </c>
      <c r="O12" s="8"/>
      <c r="P12" s="8"/>
      <c r="Q12" s="8"/>
      <c r="R12" s="8"/>
      <c r="S12" s="37"/>
      <c r="T12" s="31"/>
      <c r="U12" s="22"/>
      <c r="V12" s="23"/>
      <c r="W12" s="32"/>
      <c r="X12" s="173" t="s">
        <v>59</v>
      </c>
      <c r="Y12" s="174"/>
      <c r="Z12" s="174"/>
      <c r="AA12" s="174"/>
      <c r="AB12" s="174"/>
      <c r="AC12" s="174"/>
      <c r="AD12" s="174"/>
      <c r="AE12" s="175"/>
      <c r="AF12" s="8"/>
      <c r="AG12" s="36">
        <v>2</v>
      </c>
      <c r="AH12" s="8" t="s">
        <v>57</v>
      </c>
      <c r="AI12" s="33"/>
      <c r="AJ12" s="34"/>
      <c r="AK12" s="27"/>
      <c r="AL12" s="13"/>
    </row>
    <row r="13" spans="2:38" ht="19.5" thickBot="1">
      <c r="B13" s="17"/>
      <c r="C13" s="2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37"/>
      <c r="T13" s="31"/>
      <c r="U13" s="22"/>
      <c r="V13" s="23"/>
      <c r="W13" s="32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33"/>
      <c r="AJ13" s="34"/>
      <c r="AK13" s="27"/>
      <c r="AL13" s="13"/>
    </row>
    <row r="14" spans="2:38" ht="19.5" thickBot="1">
      <c r="B14" s="17"/>
      <c r="C14" s="28"/>
      <c r="D14" s="160" t="s">
        <v>59</v>
      </c>
      <c r="E14" s="161"/>
      <c r="F14" s="161"/>
      <c r="G14" s="161"/>
      <c r="H14" s="161"/>
      <c r="I14" s="161"/>
      <c r="J14" s="161"/>
      <c r="K14" s="162"/>
      <c r="L14" s="35"/>
      <c r="M14" s="36">
        <v>10</v>
      </c>
      <c r="N14" s="8" t="s">
        <v>57</v>
      </c>
      <c r="O14" s="8"/>
      <c r="P14" s="8"/>
      <c r="Q14" s="8"/>
      <c r="R14" s="8"/>
      <c r="S14" s="37"/>
      <c r="T14" s="31"/>
      <c r="U14" s="22"/>
      <c r="V14" s="23"/>
      <c r="W14" s="32"/>
      <c r="X14" s="173" t="s">
        <v>60</v>
      </c>
      <c r="Y14" s="174"/>
      <c r="Z14" s="174"/>
      <c r="AA14" s="174"/>
      <c r="AB14" s="174"/>
      <c r="AC14" s="174"/>
      <c r="AD14" s="174"/>
      <c r="AE14" s="175"/>
      <c r="AF14" s="8"/>
      <c r="AG14" s="9">
        <f>AG10*AG12</f>
        <v>50</v>
      </c>
      <c r="AH14" s="8" t="s">
        <v>81</v>
      </c>
      <c r="AI14" s="33"/>
      <c r="AJ14" s="34"/>
      <c r="AK14" s="27"/>
      <c r="AL14" s="13"/>
    </row>
    <row r="15" spans="2:38" ht="19.5" thickBot="1">
      <c r="B15" s="17"/>
      <c r="C15" s="2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37"/>
      <c r="T15" s="31"/>
      <c r="U15" s="22"/>
      <c r="V15" s="23"/>
      <c r="W15" s="32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4"/>
      <c r="AK15" s="27"/>
      <c r="AL15" s="13"/>
    </row>
    <row r="16" spans="2:38" ht="19.5" thickBot="1">
      <c r="B16" s="17"/>
      <c r="C16" s="28"/>
      <c r="D16" s="160" t="s">
        <v>60</v>
      </c>
      <c r="E16" s="161"/>
      <c r="F16" s="161"/>
      <c r="G16" s="161"/>
      <c r="H16" s="161"/>
      <c r="I16" s="161"/>
      <c r="J16" s="161"/>
      <c r="K16" s="162"/>
      <c r="L16" s="35"/>
      <c r="M16" s="9">
        <f>M12*M14</f>
        <v>100</v>
      </c>
      <c r="N16" s="8" t="s">
        <v>81</v>
      </c>
      <c r="O16" s="8"/>
      <c r="P16" s="8"/>
      <c r="Q16" s="8"/>
      <c r="R16" s="8"/>
      <c r="S16" s="37"/>
      <c r="T16" s="31"/>
      <c r="U16" s="22"/>
      <c r="V16" s="23"/>
      <c r="W16" s="32"/>
      <c r="X16" s="173" t="s">
        <v>62</v>
      </c>
      <c r="Y16" s="174"/>
      <c r="Z16" s="174"/>
      <c r="AA16" s="174"/>
      <c r="AB16" s="174"/>
      <c r="AC16" s="174"/>
      <c r="AD16" s="174"/>
      <c r="AE16" s="175"/>
      <c r="AF16" s="8"/>
      <c r="AG16" s="155">
        <v>0.5</v>
      </c>
      <c r="AH16" s="8" t="s">
        <v>63</v>
      </c>
      <c r="AI16" s="33"/>
      <c r="AJ16" s="34"/>
      <c r="AK16" s="27"/>
      <c r="AL16" s="13"/>
    </row>
    <row r="17" spans="2:38" ht="19.5" thickBot="1">
      <c r="B17" s="17"/>
      <c r="C17" s="2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37"/>
      <c r="T17" s="31"/>
      <c r="U17" s="22"/>
      <c r="V17" s="23"/>
      <c r="W17" s="32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33"/>
      <c r="AJ17" s="34"/>
      <c r="AK17" s="27"/>
      <c r="AL17" s="13"/>
    </row>
    <row r="18" spans="2:38" ht="19.5" thickBot="1">
      <c r="B18" s="17"/>
      <c r="C18" s="28"/>
      <c r="D18" s="160" t="s">
        <v>61</v>
      </c>
      <c r="E18" s="161"/>
      <c r="F18" s="161"/>
      <c r="G18" s="161"/>
      <c r="H18" s="161"/>
      <c r="I18" s="161"/>
      <c r="J18" s="161"/>
      <c r="K18" s="162"/>
      <c r="L18" s="35"/>
      <c r="M18" s="9">
        <f>M10-1.5</f>
        <v>3</v>
      </c>
      <c r="N18" s="8" t="s">
        <v>57</v>
      </c>
      <c r="O18" s="8"/>
      <c r="P18" s="8"/>
      <c r="Q18" s="8"/>
      <c r="R18" s="8"/>
      <c r="S18" s="37"/>
      <c r="T18" s="31"/>
      <c r="U18" s="22"/>
      <c r="V18" s="23"/>
      <c r="W18" s="32"/>
      <c r="X18" s="173" t="s">
        <v>64</v>
      </c>
      <c r="Y18" s="174"/>
      <c r="Z18" s="174"/>
      <c r="AA18" s="174"/>
      <c r="AB18" s="174"/>
      <c r="AC18" s="174"/>
      <c r="AD18" s="174"/>
      <c r="AE18" s="175"/>
      <c r="AF18" s="8"/>
      <c r="AG18" s="155">
        <v>98</v>
      </c>
      <c r="AH18" s="8" t="s">
        <v>55</v>
      </c>
      <c r="AI18" s="33"/>
      <c r="AJ18" s="34"/>
      <c r="AK18" s="27"/>
      <c r="AL18" s="13"/>
    </row>
    <row r="19" spans="2:38" ht="19.5" thickBot="1">
      <c r="B19" s="17"/>
      <c r="C19" s="2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37"/>
      <c r="T19" s="31"/>
      <c r="U19" s="22"/>
      <c r="V19" s="23"/>
      <c r="W19" s="32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33"/>
      <c r="AJ19" s="34"/>
      <c r="AK19" s="27"/>
      <c r="AL19" s="13"/>
    </row>
    <row r="20" spans="2:38" ht="30.75" customHeight="1" thickBot="1">
      <c r="B20" s="17"/>
      <c r="C20" s="28"/>
      <c r="D20" s="160" t="s">
        <v>62</v>
      </c>
      <c r="E20" s="161"/>
      <c r="F20" s="161"/>
      <c r="G20" s="161"/>
      <c r="H20" s="161"/>
      <c r="I20" s="161"/>
      <c r="J20" s="161"/>
      <c r="K20" s="162"/>
      <c r="L20" s="35"/>
      <c r="M20" s="155">
        <v>0.5</v>
      </c>
      <c r="N20" s="8" t="s">
        <v>63</v>
      </c>
      <c r="O20" s="8"/>
      <c r="P20" s="8"/>
      <c r="Q20" s="8"/>
      <c r="R20" s="8"/>
      <c r="S20" s="37"/>
      <c r="T20" s="31"/>
      <c r="U20" s="22"/>
      <c r="V20" s="23"/>
      <c r="W20" s="32"/>
      <c r="X20" s="176" t="s">
        <v>69</v>
      </c>
      <c r="Y20" s="177"/>
      <c r="Z20" s="177"/>
      <c r="AA20" s="177"/>
      <c r="AB20" s="177"/>
      <c r="AC20" s="177"/>
      <c r="AD20" s="177"/>
      <c r="AE20" s="178"/>
      <c r="AF20" s="45"/>
      <c r="AG20" s="5">
        <f>ROUND(AG18+10*LOG(AG16,10),2)</f>
        <v>94.99</v>
      </c>
      <c r="AH20" s="8" t="s">
        <v>55</v>
      </c>
      <c r="AI20" s="33"/>
      <c r="AJ20" s="34"/>
      <c r="AK20" s="27"/>
      <c r="AL20" s="13"/>
    </row>
    <row r="21" spans="2:38" ht="19.5" thickBot="1">
      <c r="B21" s="17"/>
      <c r="C21" s="2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37"/>
      <c r="T21" s="31"/>
      <c r="U21" s="22"/>
      <c r="V21" s="23"/>
      <c r="W21" s="32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4"/>
      <c r="AK21" s="27"/>
      <c r="AL21" s="13"/>
    </row>
    <row r="22" spans="2:38" ht="40.5" customHeight="1" thickBot="1">
      <c r="B22" s="17"/>
      <c r="C22" s="28"/>
      <c r="D22" s="160" t="s">
        <v>64</v>
      </c>
      <c r="E22" s="161"/>
      <c r="F22" s="161"/>
      <c r="G22" s="161"/>
      <c r="H22" s="161"/>
      <c r="I22" s="161"/>
      <c r="J22" s="161"/>
      <c r="K22" s="162"/>
      <c r="L22" s="35"/>
      <c r="M22" s="155">
        <v>98</v>
      </c>
      <c r="N22" s="8" t="s">
        <v>55</v>
      </c>
      <c r="O22" s="8"/>
      <c r="P22" s="8"/>
      <c r="Q22" s="8"/>
      <c r="R22" s="8"/>
      <c r="S22" s="37"/>
      <c r="T22" s="31"/>
      <c r="U22" s="22"/>
      <c r="V22" s="23"/>
      <c r="W22" s="32"/>
      <c r="X22" s="160" t="s">
        <v>78</v>
      </c>
      <c r="Y22" s="161"/>
      <c r="Z22" s="161"/>
      <c r="AA22" s="161"/>
      <c r="AB22" s="161"/>
      <c r="AC22" s="161"/>
      <c r="AD22" s="161"/>
      <c r="AE22" s="162"/>
      <c r="AF22" s="33"/>
      <c r="AG22" s="5">
        <f>ROUND(0.1*(AG8-AG18/20),0)</f>
        <v>9</v>
      </c>
      <c r="AH22" s="6" t="s">
        <v>57</v>
      </c>
      <c r="AI22" s="33"/>
      <c r="AJ22" s="34"/>
      <c r="AK22" s="27"/>
      <c r="AL22" s="13"/>
    </row>
    <row r="23" spans="2:38" ht="19.5" thickBot="1">
      <c r="B23" s="17"/>
      <c r="C23" s="2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37"/>
      <c r="T23" s="31"/>
      <c r="U23" s="22"/>
      <c r="V23" s="23"/>
      <c r="W23" s="32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4"/>
      <c r="AK23" s="27"/>
      <c r="AL23" s="13"/>
    </row>
    <row r="24" spans="2:38" ht="39" customHeight="1" thickBot="1">
      <c r="B24" s="17"/>
      <c r="C24" s="28"/>
      <c r="D24" s="157" t="s">
        <v>69</v>
      </c>
      <c r="E24" s="158"/>
      <c r="F24" s="158"/>
      <c r="G24" s="158"/>
      <c r="H24" s="158"/>
      <c r="I24" s="158"/>
      <c r="J24" s="158"/>
      <c r="K24" s="159"/>
      <c r="L24" s="46"/>
      <c r="M24" s="5">
        <f>ROUND(M22+10*LOG(M20,10),2)</f>
        <v>94.99</v>
      </c>
      <c r="N24" s="8" t="s">
        <v>55</v>
      </c>
      <c r="O24" s="8"/>
      <c r="P24" s="8"/>
      <c r="Q24" s="8"/>
      <c r="R24" s="8"/>
      <c r="S24" s="37"/>
      <c r="T24" s="31"/>
      <c r="U24" s="22"/>
      <c r="V24" s="23"/>
      <c r="W24" s="32"/>
      <c r="X24" s="176" t="s">
        <v>72</v>
      </c>
      <c r="Y24" s="177"/>
      <c r="Z24" s="177"/>
      <c r="AA24" s="177"/>
      <c r="AB24" s="177"/>
      <c r="AC24" s="177"/>
      <c r="AD24" s="177"/>
      <c r="AE24" s="178"/>
      <c r="AF24" s="33"/>
      <c r="AG24" s="5">
        <f>ROUND(AG22*AG22/1.5,1)</f>
        <v>54</v>
      </c>
      <c r="AH24" s="6" t="s">
        <v>57</v>
      </c>
      <c r="AI24" s="33"/>
      <c r="AJ24" s="34"/>
      <c r="AK24" s="27"/>
      <c r="AL24" s="13"/>
    </row>
    <row r="25" spans="2:38" ht="19.5" thickBot="1">
      <c r="B25" s="17"/>
      <c r="C25" s="28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8"/>
      <c r="P25" s="8"/>
      <c r="Q25" s="8"/>
      <c r="R25" s="8"/>
      <c r="S25" s="37"/>
      <c r="T25" s="31"/>
      <c r="U25" s="22"/>
      <c r="V25" s="23"/>
      <c r="W25" s="32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4"/>
      <c r="AK25" s="27"/>
      <c r="AL25" s="13"/>
    </row>
    <row r="26" spans="2:38" ht="39.75" customHeight="1" thickBot="1">
      <c r="B26" s="17"/>
      <c r="C26" s="28"/>
      <c r="D26" s="160" t="s">
        <v>68</v>
      </c>
      <c r="E26" s="161"/>
      <c r="F26" s="161"/>
      <c r="G26" s="161"/>
      <c r="H26" s="161"/>
      <c r="I26" s="161"/>
      <c r="J26" s="161"/>
      <c r="K26" s="162"/>
      <c r="L26" s="46"/>
      <c r="M26" s="5">
        <f>ROUND(20*LOG(3,10),2)</f>
        <v>9.5399999999999991</v>
      </c>
      <c r="N26" s="8" t="s">
        <v>55</v>
      </c>
      <c r="O26" s="8"/>
      <c r="P26" s="8"/>
      <c r="Q26" s="8"/>
      <c r="R26" s="8"/>
      <c r="S26" s="37"/>
      <c r="T26" s="31"/>
      <c r="U26" s="22"/>
      <c r="V26" s="23"/>
      <c r="W26" s="32"/>
      <c r="X26" s="166" t="s">
        <v>73</v>
      </c>
      <c r="Y26" s="167"/>
      <c r="Z26" s="167"/>
      <c r="AA26" s="167"/>
      <c r="AB26" s="167"/>
      <c r="AC26" s="167"/>
      <c r="AD26" s="167"/>
      <c r="AE26" s="168"/>
      <c r="AF26" s="47"/>
      <c r="AG26" s="7">
        <f>ROUND((AG14/AG24),0)</f>
        <v>1</v>
      </c>
      <c r="AH26" s="8" t="s">
        <v>75</v>
      </c>
      <c r="AI26" s="33"/>
      <c r="AJ26" s="34"/>
      <c r="AK26" s="27"/>
      <c r="AL26" s="13"/>
    </row>
    <row r="27" spans="2:38" ht="38.25" customHeight="1" thickBot="1">
      <c r="B27" s="17"/>
      <c r="C27" s="28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4"/>
      <c r="T27" s="31"/>
      <c r="U27" s="22"/>
      <c r="V27" s="23"/>
      <c r="W27" s="32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4"/>
      <c r="AK27" s="27"/>
      <c r="AL27" s="13"/>
    </row>
    <row r="28" spans="2:38" ht="45" customHeight="1" thickBot="1">
      <c r="B28" s="17"/>
      <c r="C28" s="28"/>
      <c r="D28" s="157" t="s">
        <v>70</v>
      </c>
      <c r="E28" s="158"/>
      <c r="F28" s="158"/>
      <c r="G28" s="158"/>
      <c r="H28" s="158"/>
      <c r="I28" s="158"/>
      <c r="J28" s="158"/>
      <c r="K28" s="159"/>
      <c r="L28" s="46"/>
      <c r="M28" s="5">
        <f>M24-M26</f>
        <v>85.449999999999989</v>
      </c>
      <c r="N28" s="35" t="s">
        <v>55</v>
      </c>
      <c r="O28" s="169" t="str">
        <f>IF((AND(M28&gt;=75,M32&gt;=M8)),"Уровень звука достаточный","Низкий уровень звука")</f>
        <v>Уровень звука достаточный</v>
      </c>
      <c r="P28" s="170"/>
      <c r="Q28" s="170"/>
      <c r="R28" s="171"/>
      <c r="S28" s="48"/>
      <c r="T28" s="31"/>
      <c r="U28" s="22"/>
      <c r="V28" s="23"/>
      <c r="W28" s="49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1"/>
      <c r="AK28" s="27"/>
      <c r="AL28" s="13"/>
    </row>
    <row r="29" spans="2:38" ht="22.5" customHeight="1" thickBot="1">
      <c r="B29" s="17"/>
      <c r="C29" s="38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4"/>
      <c r="T29" s="31"/>
      <c r="U29" s="22"/>
      <c r="V29" s="52"/>
      <c r="W29" s="53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5"/>
      <c r="AL29" s="13"/>
    </row>
    <row r="30" spans="2:38" ht="38.25" customHeight="1" thickBot="1">
      <c r="B30" s="17"/>
      <c r="C30" s="28"/>
      <c r="D30" s="160" t="s">
        <v>66</v>
      </c>
      <c r="E30" s="161"/>
      <c r="F30" s="161"/>
      <c r="G30" s="161"/>
      <c r="H30" s="161"/>
      <c r="I30" s="161"/>
      <c r="J30" s="161"/>
      <c r="K30" s="162"/>
      <c r="L30" s="35"/>
      <c r="M30" s="9">
        <f>ROUND(20*LOG(M18,10),2)</f>
        <v>9.5399999999999991</v>
      </c>
      <c r="N30" s="6" t="s">
        <v>55</v>
      </c>
      <c r="O30" s="8"/>
      <c r="P30" s="8"/>
      <c r="Q30" s="8"/>
      <c r="R30" s="8"/>
      <c r="S30" s="37"/>
      <c r="T30" s="31"/>
      <c r="U30" s="22"/>
      <c r="V30" s="22"/>
      <c r="W30" s="56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</row>
    <row r="31" spans="2:38" ht="24.75" customHeight="1" thickBot="1">
      <c r="B31" s="17"/>
      <c r="C31" s="38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4"/>
      <c r="T31" s="31"/>
      <c r="U31" s="22"/>
      <c r="V31" s="22"/>
      <c r="W31" s="69"/>
      <c r="X31" s="70"/>
      <c r="Y31" s="70"/>
      <c r="Z31" s="70"/>
      <c r="AA31" s="70"/>
      <c r="AB31" s="70"/>
      <c r="AC31" s="70"/>
      <c r="AD31" s="70"/>
      <c r="AE31" s="71"/>
      <c r="AF31" s="70"/>
      <c r="AG31" s="70"/>
      <c r="AH31" s="71"/>
      <c r="AI31" s="71"/>
      <c r="AJ31" s="72"/>
      <c r="AK31" s="13"/>
      <c r="AL31" s="13"/>
    </row>
    <row r="32" spans="2:38" ht="41.25" customHeight="1" thickBot="1">
      <c r="B32" s="17"/>
      <c r="C32" s="28"/>
      <c r="D32" s="157" t="s">
        <v>71</v>
      </c>
      <c r="E32" s="158"/>
      <c r="F32" s="158"/>
      <c r="G32" s="158"/>
      <c r="H32" s="158"/>
      <c r="I32" s="158"/>
      <c r="J32" s="158"/>
      <c r="K32" s="159"/>
      <c r="L32" s="35"/>
      <c r="M32" s="5">
        <f>M24-M30</f>
        <v>85.449999999999989</v>
      </c>
      <c r="N32" s="6" t="s">
        <v>55</v>
      </c>
      <c r="O32" s="8"/>
      <c r="P32" s="8"/>
      <c r="Q32" s="8"/>
      <c r="R32" s="8"/>
      <c r="S32" s="37"/>
      <c r="T32" s="31"/>
      <c r="U32" s="22"/>
      <c r="V32" s="22"/>
      <c r="W32" s="73"/>
      <c r="X32" s="179" t="s">
        <v>85</v>
      </c>
      <c r="Y32" s="74"/>
      <c r="Z32" s="75"/>
      <c r="AA32" s="75"/>
      <c r="AB32" s="75"/>
      <c r="AC32" s="75"/>
      <c r="AD32" s="75"/>
      <c r="AE32" s="75"/>
      <c r="AF32" s="75"/>
      <c r="AG32" s="75"/>
      <c r="AH32" s="75"/>
      <c r="AI32" s="76"/>
      <c r="AJ32" s="77"/>
      <c r="AK32" s="13"/>
      <c r="AL32" s="13"/>
    </row>
    <row r="33" spans="2:38" ht="21.75" thickBot="1">
      <c r="B33" s="17"/>
      <c r="C33" s="38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4"/>
      <c r="T33" s="31"/>
      <c r="U33" s="22"/>
      <c r="V33" s="22"/>
      <c r="W33" s="73"/>
      <c r="X33" s="180"/>
      <c r="Y33" s="79"/>
      <c r="Z33" s="80"/>
      <c r="AA33" s="181" t="s">
        <v>82</v>
      </c>
      <c r="AB33" s="182"/>
      <c r="AC33" s="182"/>
      <c r="AD33" s="182"/>
      <c r="AE33" s="182"/>
      <c r="AF33" s="182"/>
      <c r="AG33" s="182"/>
      <c r="AH33" s="182"/>
      <c r="AI33" s="81"/>
      <c r="AJ33" s="77"/>
      <c r="AK33" s="13"/>
      <c r="AL33" s="13"/>
    </row>
    <row r="34" spans="2:38" ht="23.25" customHeight="1" thickBot="1">
      <c r="B34" s="17"/>
      <c r="C34" s="28"/>
      <c r="D34" s="160" t="s">
        <v>67</v>
      </c>
      <c r="E34" s="161"/>
      <c r="F34" s="161"/>
      <c r="G34" s="161"/>
      <c r="H34" s="161"/>
      <c r="I34" s="161"/>
      <c r="J34" s="161"/>
      <c r="K34" s="162"/>
      <c r="L34" s="35"/>
      <c r="M34" s="9">
        <f>M8+M26</f>
        <v>79.539999999999992</v>
      </c>
      <c r="N34" s="8" t="s">
        <v>55</v>
      </c>
      <c r="O34" s="8"/>
      <c r="P34" s="8"/>
      <c r="Q34" s="8"/>
      <c r="R34" s="8"/>
      <c r="S34" s="37"/>
      <c r="T34" s="31"/>
      <c r="U34" s="22"/>
      <c r="V34" s="22"/>
      <c r="W34" s="73"/>
      <c r="X34" s="82"/>
      <c r="Y34" s="79"/>
      <c r="Z34" s="83"/>
      <c r="AA34" s="83"/>
      <c r="AB34" s="83"/>
      <c r="AC34" s="83"/>
      <c r="AD34" s="83"/>
      <c r="AE34" s="79"/>
      <c r="AF34" s="79"/>
      <c r="AG34" s="79"/>
      <c r="AH34" s="79"/>
      <c r="AI34" s="81"/>
      <c r="AJ34" s="77"/>
      <c r="AK34" s="13"/>
      <c r="AL34" s="13"/>
    </row>
    <row r="35" spans="2:38" ht="21.75" thickBot="1">
      <c r="B35" s="17"/>
      <c r="C35" s="2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37"/>
      <c r="T35" s="31"/>
      <c r="U35" s="22"/>
      <c r="V35" s="22"/>
      <c r="W35" s="73"/>
      <c r="X35" s="82"/>
      <c r="Y35" s="79"/>
      <c r="Z35" s="84"/>
      <c r="AA35" s="181" t="s">
        <v>83</v>
      </c>
      <c r="AB35" s="182"/>
      <c r="AC35" s="182"/>
      <c r="AD35" s="182"/>
      <c r="AE35" s="182"/>
      <c r="AF35" s="182"/>
      <c r="AG35" s="182"/>
      <c r="AH35" s="182"/>
      <c r="AI35" s="81"/>
      <c r="AJ35" s="77"/>
      <c r="AK35" s="13"/>
      <c r="AL35" s="13"/>
    </row>
    <row r="36" spans="2:38" ht="21.75" thickBot="1">
      <c r="B36" s="17"/>
      <c r="C36" s="32"/>
      <c r="D36" s="160" t="s">
        <v>74</v>
      </c>
      <c r="E36" s="161"/>
      <c r="F36" s="161"/>
      <c r="G36" s="161"/>
      <c r="H36" s="161"/>
      <c r="I36" s="161"/>
      <c r="J36" s="161"/>
      <c r="K36" s="162"/>
      <c r="L36" s="35"/>
      <c r="M36" s="9">
        <f>2*(M18)</f>
        <v>6</v>
      </c>
      <c r="N36" s="8" t="s">
        <v>57</v>
      </c>
      <c r="O36" s="8"/>
      <c r="P36" s="8"/>
      <c r="Q36" s="8"/>
      <c r="R36" s="8"/>
      <c r="S36" s="37"/>
      <c r="T36" s="31"/>
      <c r="U36" s="22"/>
      <c r="V36" s="22"/>
      <c r="W36" s="73"/>
      <c r="X36" s="85"/>
      <c r="Y36" s="86"/>
      <c r="Z36" s="87"/>
      <c r="AA36" s="87"/>
      <c r="AB36" s="87"/>
      <c r="AC36" s="87"/>
      <c r="AD36" s="87"/>
      <c r="AE36" s="86"/>
      <c r="AF36" s="86"/>
      <c r="AG36" s="86"/>
      <c r="AH36" s="86"/>
      <c r="AI36" s="88"/>
      <c r="AJ36" s="89"/>
      <c r="AK36" s="13"/>
      <c r="AL36" s="13"/>
    </row>
    <row r="37" spans="2:38" ht="21.75" thickBot="1">
      <c r="B37" s="17"/>
      <c r="C37" s="32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57"/>
      <c r="T37" s="42"/>
      <c r="U37" s="13"/>
      <c r="V37" s="13"/>
      <c r="W37" s="73"/>
      <c r="X37" s="85"/>
      <c r="Y37" s="86"/>
      <c r="Z37" s="90"/>
      <c r="AA37" s="181" t="s">
        <v>84</v>
      </c>
      <c r="AB37" s="182"/>
      <c r="AC37" s="182"/>
      <c r="AD37" s="182"/>
      <c r="AE37" s="182"/>
      <c r="AF37" s="182"/>
      <c r="AG37" s="182"/>
      <c r="AH37" s="182"/>
      <c r="AI37" s="88"/>
      <c r="AJ37" s="89"/>
      <c r="AK37" s="13"/>
      <c r="AL37" s="13"/>
    </row>
    <row r="38" spans="2:38" ht="36" customHeight="1" thickBot="1">
      <c r="B38" s="17"/>
      <c r="C38" s="32"/>
      <c r="D38" s="166" t="s">
        <v>73</v>
      </c>
      <c r="E38" s="167"/>
      <c r="F38" s="167"/>
      <c r="G38" s="167"/>
      <c r="H38" s="167"/>
      <c r="I38" s="167"/>
      <c r="J38" s="167"/>
      <c r="K38" s="168"/>
      <c r="L38" s="59"/>
      <c r="M38" s="7">
        <f>ROUND((M16/(M36*M36)),0)</f>
        <v>3</v>
      </c>
      <c r="N38" s="8" t="s">
        <v>75</v>
      </c>
      <c r="O38" s="47"/>
      <c r="P38" s="47"/>
      <c r="Q38" s="47"/>
      <c r="R38" s="47"/>
      <c r="S38" s="57"/>
      <c r="T38" s="42"/>
      <c r="U38" s="13"/>
      <c r="V38" s="13"/>
      <c r="W38" s="73"/>
      <c r="X38" s="85"/>
      <c r="Y38" s="86"/>
      <c r="Z38" s="87"/>
      <c r="AA38" s="87"/>
      <c r="AB38" s="87"/>
      <c r="AC38" s="87"/>
      <c r="AD38" s="87"/>
      <c r="AE38" s="86"/>
      <c r="AF38" s="86"/>
      <c r="AG38" s="86"/>
      <c r="AH38" s="86"/>
      <c r="AI38" s="88"/>
      <c r="AJ38" s="89"/>
      <c r="AK38" s="13"/>
      <c r="AL38" s="13"/>
    </row>
    <row r="39" spans="2:38" ht="28.5" customHeight="1" thickBot="1">
      <c r="B39" s="17"/>
      <c r="C39" s="49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1"/>
      <c r="T39" s="42"/>
      <c r="U39" s="13"/>
      <c r="V39" s="13"/>
      <c r="W39" s="73"/>
      <c r="X39" s="85"/>
      <c r="Y39" s="86"/>
      <c r="Z39" s="91"/>
      <c r="AA39" s="181" t="s">
        <v>105</v>
      </c>
      <c r="AB39" s="182"/>
      <c r="AC39" s="182"/>
      <c r="AD39" s="182"/>
      <c r="AE39" s="182"/>
      <c r="AF39" s="182"/>
      <c r="AG39" s="182"/>
      <c r="AH39" s="182"/>
      <c r="AI39" s="88"/>
      <c r="AJ39" s="89"/>
      <c r="AK39" s="13"/>
      <c r="AL39" s="13"/>
    </row>
    <row r="40" spans="2:38" ht="36" customHeight="1" thickBot="1">
      <c r="B40" s="62"/>
      <c r="C40" s="63"/>
      <c r="D40" s="64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6"/>
      <c r="S40" s="66"/>
      <c r="T40" s="67"/>
      <c r="U40" s="13"/>
      <c r="V40" s="13"/>
      <c r="W40" s="73"/>
      <c r="X40" s="92"/>
      <c r="Y40" s="93"/>
      <c r="Z40" s="94"/>
      <c r="AA40" s="94"/>
      <c r="AB40" s="94"/>
      <c r="AC40" s="94"/>
      <c r="AD40" s="94"/>
      <c r="AE40" s="93"/>
      <c r="AF40" s="93"/>
      <c r="AG40" s="93"/>
      <c r="AH40" s="93"/>
      <c r="AI40" s="95"/>
      <c r="AJ40" s="89"/>
      <c r="AK40" s="13"/>
      <c r="AL40" s="13"/>
    </row>
    <row r="41" spans="2:38" ht="33.75" customHeight="1" thickBot="1">
      <c r="B41" s="13"/>
      <c r="C41" s="68"/>
      <c r="D41" s="68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68"/>
      <c r="S41" s="68"/>
      <c r="T41" s="13"/>
      <c r="U41" s="13"/>
      <c r="V41" s="13"/>
      <c r="W41" s="96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8"/>
      <c r="AK41" s="13"/>
      <c r="AL41" s="13"/>
    </row>
    <row r="42" spans="2:38" ht="18">
      <c r="B42" s="13"/>
      <c r="C42" s="68"/>
      <c r="D42" s="68"/>
      <c r="S42" s="68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</row>
    <row r="43" spans="2:38" ht="18">
      <c r="B43" s="13"/>
      <c r="C43" s="68"/>
      <c r="D43" s="68"/>
      <c r="S43" s="68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</row>
    <row r="44" spans="2:38" ht="22.5" customHeight="1">
      <c r="B44" s="13"/>
      <c r="C44" s="78"/>
      <c r="D44" s="78"/>
      <c r="S44" s="78"/>
      <c r="T44" s="13"/>
      <c r="U44" s="13"/>
      <c r="V44" s="13"/>
      <c r="W44" s="58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</row>
    <row r="45" spans="2:38">
      <c r="B45" s="13"/>
      <c r="C45" s="13"/>
      <c r="D45" s="13"/>
      <c r="S45" s="13"/>
      <c r="T45" s="13"/>
      <c r="U45" s="13"/>
      <c r="V45" s="13"/>
      <c r="W45" s="58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</row>
    <row r="46" spans="2:38" ht="24.75" customHeight="1">
      <c r="B46" s="13"/>
      <c r="C46" s="13"/>
      <c r="D46" s="13"/>
      <c r="S46" s="13"/>
      <c r="T46" s="13"/>
      <c r="U46" s="13"/>
      <c r="V46" s="13"/>
      <c r="W46" s="58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</row>
    <row r="47" spans="2:38">
      <c r="B47" s="13"/>
      <c r="C47" s="13"/>
      <c r="D47" s="13"/>
      <c r="S47" s="13"/>
      <c r="T47" s="13"/>
      <c r="U47" s="13"/>
      <c r="V47" s="13"/>
      <c r="W47" s="58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</row>
    <row r="48" spans="2:38" ht="25.5" customHeight="1">
      <c r="B48" s="13"/>
      <c r="C48" s="13"/>
      <c r="D48" s="13"/>
      <c r="S48" s="13"/>
      <c r="T48" s="13"/>
      <c r="U48" s="13"/>
      <c r="V48" s="13"/>
      <c r="W48" s="58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</row>
    <row r="49" spans="2:38">
      <c r="B49" s="13"/>
      <c r="C49" s="13"/>
      <c r="D49" s="13"/>
      <c r="S49" s="13"/>
      <c r="T49" s="13"/>
      <c r="U49" s="13"/>
      <c r="V49" s="13"/>
      <c r="W49" s="58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</row>
    <row r="50" spans="2:38" ht="22.5" customHeight="1">
      <c r="B50" s="13"/>
      <c r="C50" s="13"/>
      <c r="D50" s="13"/>
      <c r="S50" s="13"/>
      <c r="T50" s="13"/>
      <c r="U50" s="13"/>
      <c r="V50" s="13"/>
      <c r="W50" s="58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</row>
    <row r="51" spans="2:38">
      <c r="B51" s="13"/>
      <c r="C51" s="13"/>
      <c r="D51" s="13"/>
      <c r="S51" s="13"/>
      <c r="T51" s="13"/>
      <c r="U51" s="13"/>
      <c r="V51" s="13"/>
      <c r="W51" s="58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</row>
    <row r="52" spans="2:38">
      <c r="B52" s="13"/>
      <c r="C52" s="13"/>
      <c r="D52" s="13"/>
      <c r="S52" s="13"/>
      <c r="T52" s="13"/>
      <c r="U52" s="13"/>
      <c r="V52" s="13"/>
      <c r="W52" s="58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</row>
    <row r="53" spans="2:38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8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</row>
    <row r="54" spans="2:38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58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</row>
    <row r="55" spans="2:38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58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</row>
    <row r="56" spans="2:38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58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</row>
    <row r="57" spans="2:38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58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</row>
    <row r="58" spans="2:38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58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</row>
    <row r="59" spans="2:38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58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</row>
    <row r="60" spans="2:38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58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</row>
    <row r="61" spans="2:38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58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</row>
    <row r="62" spans="2:38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58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</row>
    <row r="63" spans="2:38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58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</row>
    <row r="64" spans="2:38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58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</row>
    <row r="65" spans="2:38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58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</row>
    <row r="66" spans="2:38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58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</row>
    <row r="67" spans="2:38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58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</row>
    <row r="68" spans="2:38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58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</row>
    <row r="69" spans="2:38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58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</row>
    <row r="70" spans="2:38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58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</row>
    <row r="71" spans="2:38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58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</row>
    <row r="72" spans="2:38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58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</row>
    <row r="73" spans="2:38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58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</row>
    <row r="80" spans="2:38">
      <c r="U80" s="3"/>
      <c r="Y80" s="4"/>
    </row>
    <row r="81" spans="21:21">
      <c r="U81" s="3"/>
    </row>
    <row r="82" spans="21:21">
      <c r="U82" s="3"/>
    </row>
    <row r="83" spans="21:21">
      <c r="U83" s="3"/>
    </row>
    <row r="84" spans="21:21">
      <c r="U84" s="3"/>
    </row>
    <row r="85" spans="21:21">
      <c r="U85" s="3"/>
    </row>
    <row r="86" spans="21:21">
      <c r="U86" s="3"/>
    </row>
    <row r="87" spans="21:21">
      <c r="U87" s="3"/>
    </row>
    <row r="88" spans="21:21">
      <c r="U88" s="3"/>
    </row>
    <row r="89" spans="21:21">
      <c r="U89" s="3"/>
    </row>
    <row r="90" spans="21:21">
      <c r="U90" s="3"/>
    </row>
    <row r="91" spans="21:21">
      <c r="U91" s="3"/>
    </row>
    <row r="92" spans="21:21">
      <c r="U92" s="3"/>
    </row>
    <row r="93" spans="21:21">
      <c r="U93" s="3"/>
    </row>
  </sheetData>
  <sheetProtection formatCells="0"/>
  <dataConsolidate link="1">
    <dataRefs count="1">
      <dataRef ref="B6" sheet="Расчёт"/>
    </dataRefs>
  </dataConsolidate>
  <mergeCells count="36">
    <mergeCell ref="X32:X33"/>
    <mergeCell ref="AA33:AH33"/>
    <mergeCell ref="AA35:AH35"/>
    <mergeCell ref="AA37:AH37"/>
    <mergeCell ref="AA39:AH39"/>
    <mergeCell ref="D38:K38"/>
    <mergeCell ref="O28:R28"/>
    <mergeCell ref="X4:AJ4"/>
    <mergeCell ref="X6:AE6"/>
    <mergeCell ref="X8:AE8"/>
    <mergeCell ref="X10:AE10"/>
    <mergeCell ref="X12:AE12"/>
    <mergeCell ref="X14:AE14"/>
    <mergeCell ref="X16:AE16"/>
    <mergeCell ref="X18:AE18"/>
    <mergeCell ref="X20:AE20"/>
    <mergeCell ref="X22:AE22"/>
    <mergeCell ref="X24:AE24"/>
    <mergeCell ref="X26:AE26"/>
    <mergeCell ref="D34:K34"/>
    <mergeCell ref="D36:K36"/>
    <mergeCell ref="D4:P4"/>
    <mergeCell ref="D32:K32"/>
    <mergeCell ref="D28:K28"/>
    <mergeCell ref="D30:K30"/>
    <mergeCell ref="D26:K26"/>
    <mergeCell ref="D24:K24"/>
    <mergeCell ref="D20:K20"/>
    <mergeCell ref="D6:K6"/>
    <mergeCell ref="D8:K8"/>
    <mergeCell ref="D22:K22"/>
    <mergeCell ref="D10:K10"/>
    <mergeCell ref="D12:K12"/>
    <mergeCell ref="D14:K14"/>
    <mergeCell ref="D16:K16"/>
    <mergeCell ref="D18:K18"/>
  </mergeCells>
  <conditionalFormatting sqref="O28 S28">
    <cfRule type="containsText" dxfId="1" priority="1" operator="containsText" text="Низкий уровень звука">
      <formula>NOT(ISERROR(SEARCH("Низкий уровень звука",O28)))</formula>
    </cfRule>
    <cfRule type="containsText" dxfId="0" priority="2" operator="containsText" text="Уровень звука достаточный">
      <formula>NOT(ISERROR(SEARCH("Уровень звука достаточный",O28)))</formula>
    </cfRule>
  </conditionalFormatting>
  <hyperlinks>
    <hyperlink ref="X6:AD6" location="Лист2!A1" display=" Установите уровень постоянного фонового шума, дБА"/>
    <hyperlink ref="D6:J6" location="Лист2!A1" display=" Установите уровень постоянного фонового шума, дБА"/>
    <hyperlink ref="D6:K6" location="'Уровень шума'!A1" display=" Установите уровень постоянного фонового шума"/>
    <hyperlink ref="X6:AE6" location="'Уровень шума'!A1" display=" Установите уровень постоянного фонового шума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2"/>
  <sheetViews>
    <sheetView topLeftCell="A19" workbookViewId="0">
      <selection activeCell="G3" sqref="G3"/>
    </sheetView>
  </sheetViews>
  <sheetFormatPr defaultRowHeight="15"/>
  <cols>
    <col min="2" max="2" width="8.85546875" customWidth="1"/>
    <col min="3" max="3" width="34.7109375" customWidth="1"/>
    <col min="4" max="4" width="20.140625" customWidth="1"/>
    <col min="5" max="5" width="13.7109375" customWidth="1"/>
  </cols>
  <sheetData>
    <row r="1" spans="1:5" ht="15.75" thickBot="1">
      <c r="A1" s="2"/>
    </row>
    <row r="2" spans="1:5" ht="23.25" thickBot="1">
      <c r="B2" s="142" t="s">
        <v>0</v>
      </c>
      <c r="C2" s="143" t="s">
        <v>1</v>
      </c>
      <c r="D2" s="144" t="s">
        <v>2</v>
      </c>
      <c r="E2" s="145" t="s">
        <v>3</v>
      </c>
    </row>
    <row r="3" spans="1:5">
      <c r="B3" s="136"/>
      <c r="C3" s="133"/>
      <c r="D3" s="131"/>
      <c r="E3" s="132"/>
    </row>
    <row r="4" spans="1:5">
      <c r="B4" s="139">
        <v>1</v>
      </c>
      <c r="C4" s="140" t="s">
        <v>4</v>
      </c>
      <c r="D4" s="1"/>
      <c r="E4" s="128"/>
    </row>
    <row r="5" spans="1:5" ht="45">
      <c r="B5" s="137" t="s">
        <v>5</v>
      </c>
      <c r="C5" s="134" t="s">
        <v>6</v>
      </c>
      <c r="D5" s="1">
        <v>40</v>
      </c>
      <c r="E5" s="128" t="s">
        <v>7</v>
      </c>
    </row>
    <row r="6" spans="1:5">
      <c r="B6" s="141">
        <v>2</v>
      </c>
      <c r="C6" s="140" t="s">
        <v>8</v>
      </c>
      <c r="D6" s="1"/>
      <c r="E6" s="128"/>
    </row>
    <row r="7" spans="1:5" ht="45">
      <c r="B7" s="137" t="s">
        <v>9</v>
      </c>
      <c r="C7" s="134" t="s">
        <v>10</v>
      </c>
      <c r="D7" s="1">
        <v>50</v>
      </c>
      <c r="E7" s="128" t="s">
        <v>7</v>
      </c>
    </row>
    <row r="8" spans="1:5">
      <c r="B8" s="141">
        <v>3</v>
      </c>
      <c r="C8" s="140" t="s">
        <v>11</v>
      </c>
      <c r="D8" s="1"/>
      <c r="E8" s="128"/>
    </row>
    <row r="9" spans="1:5">
      <c r="B9" s="137" t="s">
        <v>12</v>
      </c>
      <c r="C9" s="134" t="s">
        <v>13</v>
      </c>
      <c r="D9" s="1">
        <v>60</v>
      </c>
      <c r="E9" s="128" t="s">
        <v>7</v>
      </c>
    </row>
    <row r="10" spans="1:5">
      <c r="B10" s="141">
        <v>4</v>
      </c>
      <c r="C10" s="140" t="s">
        <v>14</v>
      </c>
      <c r="D10" s="1"/>
      <c r="E10" s="128"/>
    </row>
    <row r="11" spans="1:5">
      <c r="B11" s="137" t="s">
        <v>15</v>
      </c>
      <c r="C11" s="134" t="s">
        <v>16</v>
      </c>
      <c r="D11" s="1">
        <v>40</v>
      </c>
      <c r="E11" s="128" t="s">
        <v>7</v>
      </c>
    </row>
    <row r="12" spans="1:5">
      <c r="B12" s="137" t="s">
        <v>17</v>
      </c>
      <c r="C12" s="134" t="s">
        <v>18</v>
      </c>
      <c r="D12" s="1">
        <v>35</v>
      </c>
      <c r="E12" s="128" t="s">
        <v>7</v>
      </c>
    </row>
    <row r="13" spans="1:5">
      <c r="B13" s="141">
        <v>5</v>
      </c>
      <c r="C13" s="140" t="s">
        <v>19</v>
      </c>
      <c r="D13" s="1"/>
      <c r="E13" s="128"/>
    </row>
    <row r="14" spans="1:5">
      <c r="B14" s="137" t="s">
        <v>20</v>
      </c>
      <c r="C14" s="134" t="s">
        <v>21</v>
      </c>
      <c r="D14" s="1">
        <v>60</v>
      </c>
      <c r="E14" s="128" t="s">
        <v>7</v>
      </c>
    </row>
    <row r="15" spans="1:5" ht="37.5" customHeight="1">
      <c r="B15" s="141">
        <v>6</v>
      </c>
      <c r="C15" s="140" t="s">
        <v>22</v>
      </c>
      <c r="D15" s="1" t="s">
        <v>23</v>
      </c>
      <c r="E15" s="128"/>
    </row>
    <row r="16" spans="1:5" ht="22.5">
      <c r="B16" s="141">
        <v>7</v>
      </c>
      <c r="C16" s="140" t="s">
        <v>24</v>
      </c>
      <c r="D16" s="1"/>
      <c r="E16" s="128"/>
    </row>
    <row r="17" spans="2:5">
      <c r="B17" s="137" t="s">
        <v>25</v>
      </c>
      <c r="C17" s="134" t="s">
        <v>26</v>
      </c>
      <c r="D17" s="1">
        <v>60</v>
      </c>
      <c r="E17" s="128" t="s">
        <v>7</v>
      </c>
    </row>
    <row r="18" spans="2:5">
      <c r="B18" s="137" t="s">
        <v>27</v>
      </c>
      <c r="C18" s="134" t="s">
        <v>28</v>
      </c>
      <c r="D18" s="1">
        <v>40</v>
      </c>
      <c r="E18" s="128" t="s">
        <v>7</v>
      </c>
    </row>
    <row r="19" spans="2:5">
      <c r="B19" s="137" t="s">
        <v>29</v>
      </c>
      <c r="C19" s="134" t="s">
        <v>30</v>
      </c>
      <c r="D19" s="1">
        <v>55</v>
      </c>
      <c r="E19" s="128" t="s">
        <v>7</v>
      </c>
    </row>
    <row r="20" spans="2:5">
      <c r="B20" s="141">
        <v>8</v>
      </c>
      <c r="C20" s="140" t="s">
        <v>31</v>
      </c>
      <c r="D20" s="1"/>
      <c r="E20" s="128"/>
    </row>
    <row r="21" spans="2:5">
      <c r="B21" s="137" t="s">
        <v>32</v>
      </c>
      <c r="C21" s="134" t="s">
        <v>33</v>
      </c>
      <c r="D21" s="1">
        <v>55</v>
      </c>
      <c r="E21" s="128" t="s">
        <v>7</v>
      </c>
    </row>
    <row r="22" spans="2:5">
      <c r="B22" s="141">
        <v>9</v>
      </c>
      <c r="C22" s="140" t="s">
        <v>34</v>
      </c>
      <c r="D22" s="1"/>
      <c r="E22" s="128"/>
    </row>
    <row r="23" spans="2:5" ht="56.25">
      <c r="B23" s="137" t="s">
        <v>35</v>
      </c>
      <c r="C23" s="134" t="s">
        <v>36</v>
      </c>
      <c r="D23" s="1">
        <v>40</v>
      </c>
      <c r="E23" s="128" t="s">
        <v>7</v>
      </c>
    </row>
    <row r="24" spans="2:5">
      <c r="B24" s="137" t="s">
        <v>37</v>
      </c>
      <c r="C24" s="134" t="s">
        <v>38</v>
      </c>
      <c r="D24" s="1">
        <v>45</v>
      </c>
      <c r="E24" s="128" t="s">
        <v>7</v>
      </c>
    </row>
    <row r="25" spans="2:5" ht="22.5">
      <c r="B25" s="137" t="s">
        <v>39</v>
      </c>
      <c r="C25" s="134" t="s">
        <v>40</v>
      </c>
      <c r="D25" s="1">
        <v>50</v>
      </c>
      <c r="E25" s="128" t="s">
        <v>7</v>
      </c>
    </row>
    <row r="26" spans="2:5">
      <c r="B26" s="141">
        <v>10</v>
      </c>
      <c r="C26" s="140" t="s">
        <v>41</v>
      </c>
      <c r="D26" s="1">
        <v>40</v>
      </c>
      <c r="E26" s="128" t="s">
        <v>7</v>
      </c>
    </row>
    <row r="27" spans="2:5">
      <c r="B27" s="141">
        <v>11</v>
      </c>
      <c r="C27" s="140" t="s">
        <v>42</v>
      </c>
      <c r="D27" s="1"/>
      <c r="E27" s="128"/>
    </row>
    <row r="28" spans="2:5" ht="33.75">
      <c r="B28" s="137" t="s">
        <v>43</v>
      </c>
      <c r="C28" s="134" t="s">
        <v>44</v>
      </c>
      <c r="D28" s="1">
        <v>45</v>
      </c>
      <c r="E28" s="128" t="s">
        <v>45</v>
      </c>
    </row>
    <row r="29" spans="2:5" ht="78.75">
      <c r="B29" s="137" t="s">
        <v>46</v>
      </c>
      <c r="C29" s="134" t="s">
        <v>47</v>
      </c>
      <c r="D29" s="1">
        <v>55</v>
      </c>
      <c r="E29" s="128" t="s">
        <v>45</v>
      </c>
    </row>
    <row r="30" spans="2:5" ht="22.5">
      <c r="B30" s="137" t="s">
        <v>48</v>
      </c>
      <c r="C30" s="134" t="s">
        <v>49</v>
      </c>
      <c r="D30" s="1">
        <v>60</v>
      </c>
      <c r="E30" s="128" t="s">
        <v>45</v>
      </c>
    </row>
    <row r="31" spans="2:5" ht="22.5">
      <c r="B31" s="137" t="s">
        <v>50</v>
      </c>
      <c r="C31" s="134" t="s">
        <v>51</v>
      </c>
      <c r="D31" s="1">
        <v>35</v>
      </c>
      <c r="E31" s="128" t="s">
        <v>45</v>
      </c>
    </row>
    <row r="32" spans="2:5" ht="68.25" thickBot="1">
      <c r="B32" s="138" t="s">
        <v>52</v>
      </c>
      <c r="C32" s="135" t="s">
        <v>53</v>
      </c>
      <c r="D32" s="129">
        <v>45</v>
      </c>
      <c r="E32" s="130" t="s">
        <v>45</v>
      </c>
    </row>
  </sheetData>
  <sheetProtection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AF29"/>
  <sheetViews>
    <sheetView zoomScale="56" zoomScaleNormal="56" workbookViewId="0">
      <selection activeCell="S21" sqref="S21"/>
    </sheetView>
  </sheetViews>
  <sheetFormatPr defaultRowHeight="18"/>
  <cols>
    <col min="1" max="8" width="9.140625" style="101"/>
    <col min="9" max="9" width="9.140625" style="101" customWidth="1"/>
    <col min="10" max="16384" width="9.140625" style="101"/>
  </cols>
  <sheetData>
    <row r="2" spans="2:32" ht="15.75" customHeight="1"/>
    <row r="3" spans="2:32" ht="18.75" thickBot="1"/>
    <row r="4" spans="2:32" ht="23.25" customHeight="1" thickBot="1">
      <c r="B4" s="109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0"/>
      <c r="R4" s="120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2"/>
    </row>
    <row r="5" spans="2:32" ht="39.75" customHeight="1">
      <c r="B5" s="111"/>
      <c r="C5" s="102"/>
      <c r="D5" s="186" t="s">
        <v>79</v>
      </c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03"/>
      <c r="P5" s="112"/>
      <c r="R5" s="123"/>
      <c r="S5" s="102"/>
      <c r="T5" s="186" t="s">
        <v>80</v>
      </c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03"/>
      <c r="AF5" s="125"/>
    </row>
    <row r="6" spans="2:32" ht="45.75" customHeight="1" thickBot="1">
      <c r="B6" s="111"/>
      <c r="C6" s="104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05"/>
      <c r="P6" s="112"/>
      <c r="R6" s="123"/>
      <c r="S6" s="104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05"/>
      <c r="AF6" s="125"/>
    </row>
    <row r="7" spans="2:32" ht="42" customHeight="1" thickBot="1">
      <c r="B7" s="111"/>
      <c r="C7" s="104"/>
      <c r="D7" s="188" t="s">
        <v>86</v>
      </c>
      <c r="E7" s="189"/>
      <c r="F7" s="189"/>
      <c r="G7" s="189"/>
      <c r="H7" s="189"/>
      <c r="I7" s="189"/>
      <c r="J7" s="189"/>
      <c r="K7" s="189"/>
      <c r="L7" s="189"/>
      <c r="M7" s="189"/>
      <c r="N7" s="190"/>
      <c r="O7" s="105"/>
      <c r="P7" s="112"/>
      <c r="R7" s="123"/>
      <c r="S7" s="104"/>
      <c r="T7" s="188" t="s">
        <v>86</v>
      </c>
      <c r="U7" s="189"/>
      <c r="V7" s="189"/>
      <c r="W7" s="189"/>
      <c r="X7" s="189"/>
      <c r="Y7" s="189"/>
      <c r="Z7" s="189"/>
      <c r="AA7" s="189"/>
      <c r="AB7" s="189"/>
      <c r="AC7" s="189"/>
      <c r="AD7" s="190"/>
      <c r="AE7" s="105"/>
      <c r="AF7" s="125"/>
    </row>
    <row r="8" spans="2:32" ht="12.75" customHeight="1" thickBot="1">
      <c r="B8" s="111"/>
      <c r="C8" s="104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105"/>
      <c r="P8" s="112"/>
      <c r="R8" s="123"/>
      <c r="S8" s="104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05"/>
      <c r="AF8" s="125"/>
    </row>
    <row r="9" spans="2:32" ht="81.75" customHeight="1" thickBot="1">
      <c r="B9" s="111"/>
      <c r="C9" s="104"/>
      <c r="D9" s="183" t="s">
        <v>87</v>
      </c>
      <c r="E9" s="184"/>
      <c r="F9" s="184"/>
      <c r="G9" s="184"/>
      <c r="H9" s="184"/>
      <c r="I9" s="184"/>
      <c r="J9" s="184"/>
      <c r="K9" s="184"/>
      <c r="L9" s="184"/>
      <c r="M9" s="184"/>
      <c r="N9" s="185"/>
      <c r="O9" s="105"/>
      <c r="P9" s="112"/>
      <c r="R9" s="123"/>
      <c r="S9" s="104"/>
      <c r="T9" s="183" t="s">
        <v>87</v>
      </c>
      <c r="U9" s="184"/>
      <c r="V9" s="184"/>
      <c r="W9" s="184"/>
      <c r="X9" s="184"/>
      <c r="Y9" s="184"/>
      <c r="Z9" s="184"/>
      <c r="AA9" s="184"/>
      <c r="AB9" s="184"/>
      <c r="AC9" s="184"/>
      <c r="AD9" s="185"/>
      <c r="AE9" s="105"/>
      <c r="AF9" s="125"/>
    </row>
    <row r="10" spans="2:32" ht="12.75" customHeight="1" thickBot="1">
      <c r="B10" s="111"/>
      <c r="C10" s="104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105"/>
      <c r="P10" s="112"/>
      <c r="R10" s="123"/>
      <c r="S10" s="104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05"/>
      <c r="AF10" s="125"/>
    </row>
    <row r="11" spans="2:32" ht="66" customHeight="1" thickBot="1">
      <c r="B11" s="111"/>
      <c r="C11" s="104"/>
      <c r="D11" s="188" t="s">
        <v>88</v>
      </c>
      <c r="E11" s="189"/>
      <c r="F11" s="189"/>
      <c r="G11" s="189"/>
      <c r="H11" s="189"/>
      <c r="I11" s="189"/>
      <c r="J11" s="189"/>
      <c r="K11" s="189"/>
      <c r="L11" s="189"/>
      <c r="M11" s="189"/>
      <c r="N11" s="190"/>
      <c r="O11" s="105"/>
      <c r="P11" s="112"/>
      <c r="R11" s="123"/>
      <c r="S11" s="104"/>
      <c r="T11" s="183" t="s">
        <v>89</v>
      </c>
      <c r="U11" s="184"/>
      <c r="V11" s="184"/>
      <c r="W11" s="184"/>
      <c r="X11" s="184"/>
      <c r="Y11" s="184"/>
      <c r="Z11" s="184"/>
      <c r="AA11" s="184"/>
      <c r="AB11" s="184"/>
      <c r="AC11" s="184"/>
      <c r="AD11" s="185"/>
      <c r="AE11" s="105"/>
      <c r="AF11" s="125"/>
    </row>
    <row r="12" spans="2:32" ht="10.5" customHeight="1" thickBot="1">
      <c r="B12" s="111"/>
      <c r="C12" s="104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105"/>
      <c r="P12" s="112"/>
      <c r="R12" s="123"/>
      <c r="S12" s="104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05"/>
      <c r="AF12" s="125"/>
    </row>
    <row r="13" spans="2:32" ht="56.25" customHeight="1" thickBot="1">
      <c r="B13" s="111"/>
      <c r="C13" s="104"/>
      <c r="D13" s="183" t="s">
        <v>90</v>
      </c>
      <c r="E13" s="184"/>
      <c r="F13" s="184"/>
      <c r="G13" s="184"/>
      <c r="H13" s="184"/>
      <c r="I13" s="184"/>
      <c r="J13" s="184"/>
      <c r="K13" s="184"/>
      <c r="L13" s="184"/>
      <c r="M13" s="184"/>
      <c r="N13" s="185"/>
      <c r="O13" s="105"/>
      <c r="P13" s="112"/>
      <c r="R13" s="123"/>
      <c r="S13" s="104"/>
      <c r="T13" s="183" t="s">
        <v>91</v>
      </c>
      <c r="U13" s="184"/>
      <c r="V13" s="184"/>
      <c r="W13" s="184"/>
      <c r="X13" s="184"/>
      <c r="Y13" s="184"/>
      <c r="Z13" s="184"/>
      <c r="AA13" s="184"/>
      <c r="AB13" s="184"/>
      <c r="AC13" s="184"/>
      <c r="AD13" s="185"/>
      <c r="AE13" s="105"/>
      <c r="AF13" s="125"/>
    </row>
    <row r="14" spans="2:32" ht="12" customHeight="1" thickBot="1">
      <c r="B14" s="111"/>
      <c r="C14" s="104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105"/>
      <c r="P14" s="112"/>
      <c r="R14" s="123"/>
      <c r="S14" s="104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05"/>
      <c r="AF14" s="125"/>
    </row>
    <row r="15" spans="2:32" ht="45.75" customHeight="1" thickBot="1">
      <c r="B15" s="111"/>
      <c r="C15" s="104"/>
      <c r="D15" s="188" t="s">
        <v>92</v>
      </c>
      <c r="E15" s="184"/>
      <c r="F15" s="184"/>
      <c r="G15" s="184"/>
      <c r="H15" s="184"/>
      <c r="I15" s="184"/>
      <c r="J15" s="184"/>
      <c r="K15" s="184"/>
      <c r="L15" s="184"/>
      <c r="M15" s="184"/>
      <c r="N15" s="185"/>
      <c r="O15" s="105"/>
      <c r="P15" s="112"/>
      <c r="R15" s="123"/>
      <c r="S15" s="104"/>
      <c r="T15" s="191" t="s">
        <v>93</v>
      </c>
      <c r="U15" s="192"/>
      <c r="V15" s="192"/>
      <c r="W15" s="192"/>
      <c r="X15" s="192"/>
      <c r="Y15" s="192"/>
      <c r="Z15" s="192"/>
      <c r="AA15" s="192"/>
      <c r="AB15" s="192"/>
      <c r="AC15" s="192"/>
      <c r="AD15" s="193"/>
      <c r="AE15" s="105"/>
      <c r="AF15" s="125"/>
    </row>
    <row r="16" spans="2:32" ht="10.5" customHeight="1" thickBot="1">
      <c r="B16" s="111"/>
      <c r="C16" s="104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105"/>
      <c r="P16" s="112"/>
      <c r="R16" s="123"/>
      <c r="S16" s="104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05"/>
      <c r="AF16" s="125"/>
    </row>
    <row r="17" spans="2:32" ht="62.25" customHeight="1" thickBot="1">
      <c r="B17" s="111"/>
      <c r="C17" s="104"/>
      <c r="D17" s="188" t="s">
        <v>94</v>
      </c>
      <c r="E17" s="184"/>
      <c r="F17" s="184"/>
      <c r="G17" s="184"/>
      <c r="H17" s="184"/>
      <c r="I17" s="184"/>
      <c r="J17" s="184"/>
      <c r="K17" s="184"/>
      <c r="L17" s="184"/>
      <c r="M17" s="184"/>
      <c r="N17" s="185"/>
      <c r="O17" s="105"/>
      <c r="P17" s="112"/>
      <c r="R17" s="123"/>
      <c r="S17" s="104"/>
      <c r="T17" s="183" t="s">
        <v>95</v>
      </c>
      <c r="U17" s="184"/>
      <c r="V17" s="184"/>
      <c r="W17" s="184"/>
      <c r="X17" s="184"/>
      <c r="Y17" s="184"/>
      <c r="Z17" s="184"/>
      <c r="AA17" s="184"/>
      <c r="AB17" s="184"/>
      <c r="AC17" s="184"/>
      <c r="AD17" s="185"/>
      <c r="AE17" s="105"/>
      <c r="AF17" s="125"/>
    </row>
    <row r="18" spans="2:32" ht="11.25" customHeight="1" thickBot="1">
      <c r="B18" s="111"/>
      <c r="C18" s="104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105"/>
      <c r="P18" s="112"/>
      <c r="R18" s="123"/>
      <c r="S18" s="106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8"/>
      <c r="AF18" s="125"/>
    </row>
    <row r="19" spans="2:32" ht="46.5" customHeight="1" thickBot="1">
      <c r="B19" s="111"/>
      <c r="C19" s="104"/>
      <c r="D19" s="188" t="s">
        <v>96</v>
      </c>
      <c r="E19" s="184"/>
      <c r="F19" s="184"/>
      <c r="G19" s="184"/>
      <c r="H19" s="184"/>
      <c r="I19" s="184"/>
      <c r="J19" s="184"/>
      <c r="K19" s="184"/>
      <c r="L19" s="184"/>
      <c r="M19" s="184"/>
      <c r="N19" s="185"/>
      <c r="O19" s="105"/>
      <c r="P19" s="112"/>
      <c r="R19" s="124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6"/>
    </row>
    <row r="20" spans="2:32" ht="12" customHeight="1" thickBot="1">
      <c r="B20" s="111"/>
      <c r="C20" s="104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105"/>
      <c r="P20" s="112"/>
    </row>
    <row r="21" spans="2:32" ht="56.25" customHeight="1" thickBot="1">
      <c r="B21" s="111"/>
      <c r="C21" s="104"/>
      <c r="D21" s="194" t="s">
        <v>97</v>
      </c>
      <c r="E21" s="195"/>
      <c r="F21" s="195"/>
      <c r="G21" s="195"/>
      <c r="H21" s="195"/>
      <c r="I21" s="195"/>
      <c r="J21" s="195"/>
      <c r="K21" s="195"/>
      <c r="L21" s="195"/>
      <c r="M21" s="195"/>
      <c r="N21" s="196"/>
      <c r="O21" s="105"/>
      <c r="P21" s="112"/>
    </row>
    <row r="22" spans="2:32" ht="9" customHeight="1" thickBot="1">
      <c r="B22" s="111"/>
      <c r="C22" s="104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105"/>
      <c r="P22" s="112"/>
    </row>
    <row r="23" spans="2:32" ht="61.5" customHeight="1" thickBot="1">
      <c r="B23" s="111"/>
      <c r="C23" s="104"/>
      <c r="D23" s="188" t="s">
        <v>98</v>
      </c>
      <c r="E23" s="189"/>
      <c r="F23" s="189"/>
      <c r="G23" s="189"/>
      <c r="H23" s="189"/>
      <c r="I23" s="189"/>
      <c r="J23" s="189"/>
      <c r="K23" s="189"/>
      <c r="L23" s="189"/>
      <c r="M23" s="189"/>
      <c r="N23" s="190"/>
      <c r="O23" s="105"/>
      <c r="P23" s="112"/>
    </row>
    <row r="24" spans="2:32" ht="9" customHeight="1" thickBot="1">
      <c r="B24" s="111"/>
      <c r="C24" s="104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105"/>
      <c r="P24" s="112"/>
    </row>
    <row r="25" spans="2:32" ht="51" customHeight="1" thickBot="1">
      <c r="B25" s="111"/>
      <c r="C25" s="104"/>
      <c r="D25" s="183" t="s">
        <v>99</v>
      </c>
      <c r="E25" s="184"/>
      <c r="F25" s="184"/>
      <c r="G25" s="184"/>
      <c r="H25" s="184"/>
      <c r="I25" s="184"/>
      <c r="J25" s="184"/>
      <c r="K25" s="184"/>
      <c r="L25" s="184"/>
      <c r="M25" s="184"/>
      <c r="N25" s="185"/>
      <c r="O25" s="105"/>
      <c r="P25" s="112"/>
    </row>
    <row r="26" spans="2:32" ht="11.25" customHeight="1" thickBot="1">
      <c r="B26" s="111"/>
      <c r="C26" s="104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105"/>
      <c r="P26" s="112"/>
    </row>
    <row r="27" spans="2:32" ht="42" customHeight="1" thickBot="1">
      <c r="B27" s="111"/>
      <c r="C27" s="104"/>
      <c r="D27" s="188" t="s">
        <v>100</v>
      </c>
      <c r="E27" s="184"/>
      <c r="F27" s="184"/>
      <c r="G27" s="184"/>
      <c r="H27" s="184"/>
      <c r="I27" s="184"/>
      <c r="J27" s="184"/>
      <c r="K27" s="184"/>
      <c r="L27" s="184"/>
      <c r="M27" s="184"/>
      <c r="N27" s="185"/>
      <c r="O27" s="105"/>
      <c r="P27" s="112"/>
    </row>
    <row r="28" spans="2:32" ht="18.75" thickBot="1">
      <c r="B28" s="111"/>
      <c r="C28" s="106"/>
      <c r="D28" s="107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8"/>
      <c r="P28" s="112"/>
    </row>
    <row r="29" spans="2:32" ht="18.75" thickBot="1">
      <c r="B29" s="114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  <c r="O29" s="117"/>
      <c r="P29" s="115"/>
    </row>
  </sheetData>
  <sheetProtection sheet="1" objects="1" scenarios="1"/>
  <mergeCells count="19">
    <mergeCell ref="D25:N25"/>
    <mergeCell ref="D27:N27"/>
    <mergeCell ref="D17:N17"/>
    <mergeCell ref="D7:N7"/>
    <mergeCell ref="D9:N9"/>
    <mergeCell ref="D11:N11"/>
    <mergeCell ref="D13:N13"/>
    <mergeCell ref="D15:N15"/>
    <mergeCell ref="D19:N19"/>
    <mergeCell ref="D21:N21"/>
    <mergeCell ref="D23:N23"/>
    <mergeCell ref="T17:AD17"/>
    <mergeCell ref="D5:N6"/>
    <mergeCell ref="T5:AD6"/>
    <mergeCell ref="T7:AD7"/>
    <mergeCell ref="T9:AD9"/>
    <mergeCell ref="T11:AD11"/>
    <mergeCell ref="T13:AD13"/>
    <mergeCell ref="T15:AD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AN78"/>
  <sheetViews>
    <sheetView topLeftCell="A27" zoomScale="55" zoomScaleNormal="55" workbookViewId="0">
      <selection activeCell="N47" sqref="B45:N47"/>
    </sheetView>
  </sheetViews>
  <sheetFormatPr defaultRowHeight="15"/>
  <sheetData>
    <row r="1" spans="2:28" ht="15.75" thickBot="1"/>
    <row r="2" spans="2:28">
      <c r="B2" s="146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47"/>
      <c r="P2" s="146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47"/>
    </row>
    <row r="3" spans="2:28">
      <c r="B3" s="148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49"/>
      <c r="P3" s="148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49"/>
    </row>
    <row r="4" spans="2:28">
      <c r="B4" s="148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49"/>
      <c r="P4" s="148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49"/>
    </row>
    <row r="5" spans="2:28">
      <c r="B5" s="148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49"/>
      <c r="P5" s="148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49"/>
    </row>
    <row r="6" spans="2:28">
      <c r="B6" s="148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49"/>
      <c r="P6" s="148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49"/>
    </row>
    <row r="7" spans="2:28">
      <c r="B7" s="148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49"/>
      <c r="P7" s="148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49"/>
    </row>
    <row r="8" spans="2:28">
      <c r="B8" s="148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49"/>
      <c r="P8" s="148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49"/>
    </row>
    <row r="9" spans="2:28">
      <c r="B9" s="148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49"/>
      <c r="P9" s="148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49"/>
    </row>
    <row r="10" spans="2:28">
      <c r="B10" s="148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49"/>
      <c r="P10" s="148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49"/>
    </row>
    <row r="11" spans="2:28">
      <c r="B11" s="148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49"/>
      <c r="P11" s="148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49"/>
    </row>
    <row r="12" spans="2:28">
      <c r="B12" s="148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49"/>
      <c r="P12" s="148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49"/>
    </row>
    <row r="13" spans="2:28">
      <c r="B13" s="148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49"/>
      <c r="P13" s="148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49"/>
    </row>
    <row r="14" spans="2:28">
      <c r="B14" s="148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49"/>
      <c r="P14" s="148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49"/>
    </row>
    <row r="15" spans="2:28">
      <c r="B15" s="148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49"/>
      <c r="P15" s="148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49"/>
    </row>
    <row r="16" spans="2:28">
      <c r="B16" s="148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49"/>
      <c r="P16" s="148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49"/>
    </row>
    <row r="17" spans="2:40">
      <c r="B17" s="148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49"/>
      <c r="P17" s="148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49"/>
    </row>
    <row r="18" spans="2:40">
      <c r="B18" s="148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49"/>
      <c r="P18" s="148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49"/>
    </row>
    <row r="19" spans="2:40">
      <c r="B19" s="148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49"/>
      <c r="P19" s="148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49"/>
    </row>
    <row r="20" spans="2:40">
      <c r="B20" s="148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49"/>
      <c r="P20" s="148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49"/>
    </row>
    <row r="21" spans="2:40">
      <c r="B21" s="148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49"/>
      <c r="P21" s="148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49"/>
    </row>
    <row r="22" spans="2:40">
      <c r="B22" s="148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49"/>
      <c r="P22" s="148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49"/>
    </row>
    <row r="23" spans="2:40">
      <c r="B23" s="148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49"/>
      <c r="P23" s="148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49"/>
    </row>
    <row r="24" spans="2:40">
      <c r="B24" s="148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49"/>
      <c r="P24" s="148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49"/>
    </row>
    <row r="25" spans="2:40">
      <c r="B25" s="148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49"/>
      <c r="P25" s="148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49"/>
    </row>
    <row r="26" spans="2:40" ht="15.75" thickBot="1">
      <c r="B26" s="151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3"/>
      <c r="P26" s="151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3"/>
    </row>
    <row r="28" spans="2:40" ht="15.75" thickBot="1"/>
    <row r="29" spans="2:40" ht="20.25" customHeight="1">
      <c r="B29" s="146"/>
      <c r="C29" s="197" t="s">
        <v>101</v>
      </c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47"/>
      <c r="P29" s="198" t="s">
        <v>103</v>
      </c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54"/>
      <c r="AB29" s="147"/>
      <c r="AD29" s="198" t="s">
        <v>104</v>
      </c>
      <c r="AE29" s="199"/>
      <c r="AF29" s="199"/>
      <c r="AG29" s="199"/>
      <c r="AH29" s="199"/>
      <c r="AI29" s="199"/>
      <c r="AJ29" s="199"/>
      <c r="AK29" s="199"/>
      <c r="AL29" s="199"/>
      <c r="AM29" s="199"/>
      <c r="AN29" s="202"/>
    </row>
    <row r="30" spans="2:40" ht="21.75" customHeight="1">
      <c r="B30" s="148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49"/>
      <c r="P30" s="200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150"/>
      <c r="AB30" s="149"/>
      <c r="AD30" s="200"/>
      <c r="AE30" s="201"/>
      <c r="AF30" s="201"/>
      <c r="AG30" s="201"/>
      <c r="AH30" s="201"/>
      <c r="AI30" s="201"/>
      <c r="AJ30" s="201"/>
      <c r="AK30" s="201"/>
      <c r="AL30" s="201"/>
      <c r="AM30" s="201"/>
      <c r="AN30" s="203"/>
    </row>
    <row r="31" spans="2:40">
      <c r="B31" s="148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49"/>
      <c r="P31" s="148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49"/>
      <c r="AD31" s="148"/>
      <c r="AE31" s="150"/>
      <c r="AF31" s="150"/>
      <c r="AG31" s="150"/>
      <c r="AH31" s="150"/>
      <c r="AI31" s="150"/>
      <c r="AJ31" s="150"/>
      <c r="AK31" s="150"/>
      <c r="AL31" s="150"/>
      <c r="AM31" s="150"/>
      <c r="AN31" s="149"/>
    </row>
    <row r="32" spans="2:40">
      <c r="B32" s="148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49"/>
      <c r="P32" s="148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49"/>
      <c r="AD32" s="148"/>
      <c r="AE32" s="150"/>
      <c r="AF32" s="150"/>
      <c r="AG32" s="150"/>
      <c r="AH32" s="150"/>
      <c r="AI32" s="150"/>
      <c r="AJ32" s="150"/>
      <c r="AK32" s="150"/>
      <c r="AL32" s="150"/>
      <c r="AM32" s="150"/>
      <c r="AN32" s="149"/>
    </row>
    <row r="33" spans="2:40">
      <c r="B33" s="148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49"/>
      <c r="P33" s="148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49"/>
      <c r="AD33" s="148"/>
      <c r="AE33" s="150"/>
      <c r="AF33" s="150"/>
      <c r="AG33" s="150"/>
      <c r="AH33" s="150"/>
      <c r="AI33" s="150"/>
      <c r="AJ33" s="150"/>
      <c r="AK33" s="150"/>
      <c r="AL33" s="150"/>
      <c r="AM33" s="150"/>
      <c r="AN33" s="149"/>
    </row>
    <row r="34" spans="2:40">
      <c r="B34" s="148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49"/>
      <c r="P34" s="148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49"/>
      <c r="AD34" s="148"/>
      <c r="AE34" s="150"/>
      <c r="AF34" s="150"/>
      <c r="AG34" s="150"/>
      <c r="AH34" s="150"/>
      <c r="AI34" s="150"/>
      <c r="AJ34" s="150"/>
      <c r="AK34" s="150"/>
      <c r="AL34" s="150"/>
      <c r="AM34" s="150"/>
      <c r="AN34" s="149"/>
    </row>
    <row r="35" spans="2:40">
      <c r="B35" s="148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49"/>
      <c r="P35" s="148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49"/>
      <c r="AD35" s="148"/>
      <c r="AE35" s="150"/>
      <c r="AF35" s="150"/>
      <c r="AG35" s="150"/>
      <c r="AH35" s="150"/>
      <c r="AI35" s="150"/>
      <c r="AJ35" s="150"/>
      <c r="AK35" s="150"/>
      <c r="AL35" s="150"/>
      <c r="AM35" s="150"/>
      <c r="AN35" s="149"/>
    </row>
    <row r="36" spans="2:40">
      <c r="B36" s="148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49"/>
      <c r="P36" s="148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49"/>
      <c r="AD36" s="148"/>
      <c r="AE36" s="150"/>
      <c r="AF36" s="150"/>
      <c r="AG36" s="150"/>
      <c r="AH36" s="150"/>
      <c r="AI36" s="150"/>
      <c r="AJ36" s="150"/>
      <c r="AK36" s="150"/>
      <c r="AL36" s="150"/>
      <c r="AM36" s="150"/>
      <c r="AN36" s="149"/>
    </row>
    <row r="37" spans="2:40">
      <c r="B37" s="148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49"/>
      <c r="P37" s="148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49"/>
      <c r="AD37" s="148"/>
      <c r="AE37" s="150"/>
      <c r="AF37" s="150"/>
      <c r="AG37" s="150"/>
      <c r="AH37" s="150"/>
      <c r="AI37" s="150"/>
      <c r="AJ37" s="150"/>
      <c r="AK37" s="150"/>
      <c r="AL37" s="150"/>
      <c r="AM37" s="150"/>
      <c r="AN37" s="149"/>
    </row>
    <row r="38" spans="2:40">
      <c r="B38" s="148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49"/>
      <c r="P38" s="148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49"/>
      <c r="AD38" s="148"/>
      <c r="AE38" s="150"/>
      <c r="AF38" s="150"/>
      <c r="AG38" s="150"/>
      <c r="AH38" s="150"/>
      <c r="AI38" s="150"/>
      <c r="AJ38" s="150"/>
      <c r="AK38" s="150"/>
      <c r="AL38" s="150"/>
      <c r="AM38" s="150"/>
      <c r="AN38" s="149"/>
    </row>
    <row r="39" spans="2:40">
      <c r="B39" s="148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49"/>
      <c r="P39" s="148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49"/>
      <c r="AD39" s="148"/>
      <c r="AE39" s="150"/>
      <c r="AF39" s="150"/>
      <c r="AG39" s="150"/>
      <c r="AH39" s="150"/>
      <c r="AI39" s="150"/>
      <c r="AJ39" s="150"/>
      <c r="AK39" s="150"/>
      <c r="AL39" s="150"/>
      <c r="AM39" s="150"/>
      <c r="AN39" s="149"/>
    </row>
    <row r="40" spans="2:40">
      <c r="B40" s="148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49"/>
      <c r="P40" s="148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49"/>
      <c r="AD40" s="148"/>
      <c r="AE40" s="150"/>
      <c r="AF40" s="150"/>
      <c r="AG40" s="150"/>
      <c r="AH40" s="150"/>
      <c r="AI40" s="150"/>
      <c r="AJ40" s="150"/>
      <c r="AK40" s="150"/>
      <c r="AL40" s="150"/>
      <c r="AM40" s="150"/>
      <c r="AN40" s="149"/>
    </row>
    <row r="41" spans="2:40">
      <c r="B41" s="148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49"/>
      <c r="P41" s="148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49"/>
      <c r="AD41" s="148"/>
      <c r="AE41" s="150"/>
      <c r="AF41" s="150"/>
      <c r="AG41" s="150"/>
      <c r="AH41" s="150"/>
      <c r="AI41" s="150"/>
      <c r="AJ41" s="150"/>
      <c r="AK41" s="150"/>
      <c r="AL41" s="150"/>
      <c r="AM41" s="150"/>
      <c r="AN41" s="149"/>
    </row>
    <row r="42" spans="2:40">
      <c r="B42" s="148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49"/>
      <c r="P42" s="148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49"/>
      <c r="AD42" s="148"/>
      <c r="AE42" s="150"/>
      <c r="AF42" s="150"/>
      <c r="AG42" s="150"/>
      <c r="AH42" s="150"/>
      <c r="AI42" s="150"/>
      <c r="AJ42" s="150"/>
      <c r="AK42" s="150"/>
      <c r="AL42" s="150"/>
      <c r="AM42" s="150"/>
      <c r="AN42" s="149"/>
    </row>
    <row r="43" spans="2:40">
      <c r="B43" s="148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49"/>
      <c r="P43" s="148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49"/>
      <c r="AD43" s="148"/>
      <c r="AE43" s="150"/>
      <c r="AF43" s="150"/>
      <c r="AG43" s="150"/>
      <c r="AH43" s="150"/>
      <c r="AI43" s="150"/>
      <c r="AJ43" s="150"/>
      <c r="AK43" s="150"/>
      <c r="AL43" s="150"/>
      <c r="AM43" s="150"/>
      <c r="AN43" s="149"/>
    </row>
    <row r="44" spans="2:40">
      <c r="B44" s="148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49"/>
      <c r="P44" s="148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49"/>
      <c r="AD44" s="148"/>
      <c r="AE44" s="150"/>
      <c r="AF44" s="150"/>
      <c r="AG44" s="150"/>
      <c r="AH44" s="150"/>
      <c r="AI44" s="150"/>
      <c r="AJ44" s="150"/>
      <c r="AK44" s="150"/>
      <c r="AL44" s="150"/>
      <c r="AM44" s="150"/>
      <c r="AN44" s="149"/>
    </row>
    <row r="45" spans="2:40">
      <c r="B45" s="148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49"/>
      <c r="P45" s="148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49"/>
      <c r="AD45" s="148"/>
      <c r="AE45" s="150"/>
      <c r="AF45" s="150"/>
      <c r="AG45" s="150"/>
      <c r="AH45" s="150"/>
      <c r="AI45" s="150"/>
      <c r="AJ45" s="150"/>
      <c r="AK45" s="150"/>
      <c r="AL45" s="150"/>
      <c r="AM45" s="150"/>
      <c r="AN45" s="149"/>
    </row>
    <row r="46" spans="2:40">
      <c r="B46" s="148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49"/>
      <c r="P46" s="148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49"/>
      <c r="AD46" s="148"/>
      <c r="AE46" s="150"/>
      <c r="AF46" s="150"/>
      <c r="AG46" s="150"/>
      <c r="AH46" s="150"/>
      <c r="AI46" s="150"/>
      <c r="AJ46" s="150"/>
      <c r="AK46" s="150"/>
      <c r="AL46" s="150"/>
      <c r="AM46" s="150"/>
      <c r="AN46" s="149"/>
    </row>
    <row r="47" spans="2:40" ht="15.75" thickBot="1">
      <c r="B47" s="151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3"/>
      <c r="P47" s="151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3"/>
      <c r="AD47" s="151"/>
      <c r="AE47" s="152"/>
      <c r="AF47" s="152"/>
      <c r="AG47" s="152"/>
      <c r="AH47" s="152"/>
      <c r="AI47" s="152"/>
      <c r="AJ47" s="152"/>
      <c r="AK47" s="152"/>
      <c r="AL47" s="152"/>
      <c r="AM47" s="152"/>
      <c r="AN47" s="153"/>
    </row>
    <row r="49" spans="2:28" ht="15.75" thickBot="1"/>
    <row r="50" spans="2:28">
      <c r="B50" s="146"/>
      <c r="C50" s="197" t="s">
        <v>102</v>
      </c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47"/>
      <c r="P50" s="146"/>
      <c r="Q50" s="197" t="s">
        <v>102</v>
      </c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47"/>
    </row>
    <row r="51" spans="2:28">
      <c r="B51" s="148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149"/>
      <c r="P51" s="148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149"/>
    </row>
    <row r="52" spans="2:28" ht="32.25" customHeight="1">
      <c r="B52" s="148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149"/>
      <c r="P52" s="148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149"/>
    </row>
    <row r="53" spans="2:28">
      <c r="B53" s="148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49"/>
      <c r="P53" s="148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49"/>
    </row>
    <row r="54" spans="2:28">
      <c r="B54" s="148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49"/>
      <c r="P54" s="148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49"/>
    </row>
    <row r="55" spans="2:28">
      <c r="B55" s="148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49"/>
      <c r="P55" s="148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49"/>
    </row>
    <row r="56" spans="2:28">
      <c r="B56" s="148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49"/>
      <c r="P56" s="148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49"/>
    </row>
    <row r="57" spans="2:28">
      <c r="B57" s="148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49"/>
      <c r="P57" s="148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49"/>
    </row>
    <row r="58" spans="2:28">
      <c r="B58" s="148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49"/>
      <c r="P58" s="148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49"/>
    </row>
    <row r="59" spans="2:28">
      <c r="B59" s="148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49"/>
      <c r="P59" s="148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49"/>
    </row>
    <row r="60" spans="2:28">
      <c r="B60" s="148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49"/>
      <c r="P60" s="148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49"/>
    </row>
    <row r="61" spans="2:28">
      <c r="B61" s="148"/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49"/>
      <c r="P61" s="148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49"/>
    </row>
    <row r="62" spans="2:28">
      <c r="B62" s="148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49"/>
      <c r="P62" s="148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49"/>
    </row>
    <row r="63" spans="2:28">
      <c r="B63" s="148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49"/>
      <c r="P63" s="148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49"/>
    </row>
    <row r="64" spans="2:28">
      <c r="B64" s="148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49"/>
      <c r="P64" s="148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49"/>
    </row>
    <row r="65" spans="2:28">
      <c r="B65" s="148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49"/>
      <c r="P65" s="148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49"/>
    </row>
    <row r="66" spans="2:28">
      <c r="B66" s="148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49"/>
      <c r="P66" s="148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49"/>
    </row>
    <row r="67" spans="2:28">
      <c r="B67" s="148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49"/>
      <c r="P67" s="148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49"/>
    </row>
    <row r="68" spans="2:28">
      <c r="B68" s="148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49"/>
      <c r="P68" s="148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49"/>
    </row>
    <row r="69" spans="2:28">
      <c r="B69" s="148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49"/>
      <c r="P69" s="148"/>
      <c r="Q69" s="150"/>
      <c r="R69" s="150"/>
      <c r="S69" s="150"/>
      <c r="T69" s="150"/>
      <c r="U69" s="150"/>
      <c r="V69" s="150"/>
      <c r="W69" s="150"/>
      <c r="X69" s="150"/>
      <c r="Y69" s="150"/>
      <c r="Z69" s="150"/>
      <c r="AA69" s="150"/>
      <c r="AB69" s="149"/>
    </row>
    <row r="70" spans="2:28">
      <c r="B70" s="148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49"/>
      <c r="P70" s="148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49"/>
    </row>
    <row r="71" spans="2:28">
      <c r="B71" s="148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49"/>
      <c r="P71" s="148"/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  <c r="AB71" s="149"/>
    </row>
    <row r="72" spans="2:28">
      <c r="B72" s="148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49"/>
      <c r="P72" s="148"/>
      <c r="Q72" s="150"/>
      <c r="R72" s="150"/>
      <c r="S72" s="150"/>
      <c r="T72" s="150"/>
      <c r="U72" s="150"/>
      <c r="V72" s="150"/>
      <c r="W72" s="150"/>
      <c r="X72" s="150"/>
      <c r="Y72" s="150"/>
      <c r="Z72" s="150"/>
      <c r="AA72" s="150"/>
      <c r="AB72" s="149"/>
    </row>
    <row r="73" spans="2:28">
      <c r="B73" s="148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49"/>
      <c r="P73" s="148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49"/>
    </row>
    <row r="74" spans="2:28">
      <c r="B74" s="148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49"/>
      <c r="P74" s="148"/>
      <c r="Q74" s="150"/>
      <c r="R74" s="150"/>
      <c r="S74" s="150"/>
      <c r="T74" s="150"/>
      <c r="U74" s="150"/>
      <c r="V74" s="150"/>
      <c r="W74" s="150"/>
      <c r="X74" s="150"/>
      <c r="Y74" s="150"/>
      <c r="Z74" s="150"/>
      <c r="AA74" s="150"/>
      <c r="AB74" s="149"/>
    </row>
    <row r="75" spans="2:28">
      <c r="B75" s="148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49"/>
      <c r="P75" s="148"/>
      <c r="Q75" s="150"/>
      <c r="R75" s="150"/>
      <c r="S75" s="150"/>
      <c r="T75" s="150"/>
      <c r="U75" s="150"/>
      <c r="V75" s="150"/>
      <c r="W75" s="150"/>
      <c r="X75" s="150"/>
      <c r="Y75" s="150"/>
      <c r="Z75" s="150"/>
      <c r="AA75" s="150"/>
      <c r="AB75" s="149"/>
    </row>
    <row r="76" spans="2:28">
      <c r="B76" s="148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49"/>
      <c r="P76" s="148"/>
      <c r="Q76" s="150"/>
      <c r="R76" s="150"/>
      <c r="S76" s="150"/>
      <c r="T76" s="150"/>
      <c r="U76" s="150"/>
      <c r="V76" s="150"/>
      <c r="W76" s="150"/>
      <c r="X76" s="150"/>
      <c r="Y76" s="150"/>
      <c r="Z76" s="150"/>
      <c r="AA76" s="150"/>
      <c r="AB76" s="149"/>
    </row>
    <row r="77" spans="2:28">
      <c r="B77" s="148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49"/>
      <c r="P77" s="148"/>
      <c r="Q77" s="150"/>
      <c r="R77" s="150"/>
      <c r="S77" s="150"/>
      <c r="T77" s="150"/>
      <c r="U77" s="150"/>
      <c r="V77" s="150"/>
      <c r="W77" s="150"/>
      <c r="X77" s="150"/>
      <c r="Y77" s="150"/>
      <c r="Z77" s="150"/>
      <c r="AA77" s="150"/>
      <c r="AB77" s="149"/>
    </row>
    <row r="78" spans="2:28" ht="15.75" thickBot="1">
      <c r="B78" s="151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3"/>
      <c r="P78" s="151"/>
      <c r="Q78" s="152"/>
      <c r="R78" s="152"/>
      <c r="S78" s="152"/>
      <c r="T78" s="152"/>
      <c r="U78" s="152"/>
      <c r="V78" s="152"/>
      <c r="W78" s="152"/>
      <c r="X78" s="152"/>
      <c r="Y78" s="152"/>
      <c r="Z78" s="152"/>
      <c r="AA78" s="152"/>
      <c r="AB78" s="153"/>
    </row>
  </sheetData>
  <sheetProtection sheet="1" objects="1" scenarios="1" selectLockedCells="1" selectUnlockedCells="1"/>
  <mergeCells count="5">
    <mergeCell ref="C29:M29"/>
    <mergeCell ref="P29:Z30"/>
    <mergeCell ref="AD29:AN30"/>
    <mergeCell ref="C50:M52"/>
    <mergeCell ref="Q50:AA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Расчёт</vt:lpstr>
      <vt:lpstr>Уровень шума</vt:lpstr>
      <vt:lpstr>Методика расчёта</vt:lpstr>
      <vt:lpstr>Расстановка оповещателей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Игорь</cp:lastModifiedBy>
  <dcterms:created xsi:type="dcterms:W3CDTF">2018-06-27T09:08:11Z</dcterms:created>
  <dcterms:modified xsi:type="dcterms:W3CDTF">2018-07-17T12:15:39Z</dcterms:modified>
</cp:coreProperties>
</file>